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0955" windowHeight="12525" activeTab="0"/>
  </bookViews>
  <sheets>
    <sheet name="INDICE" sheetId="1" r:id="rId1"/>
    <sheet name="Costi Industriali Riepilogo" sheetId="2" r:id="rId2"/>
    <sheet name="Matrice Tempi Attrav - Quantità" sheetId="3" r:id="rId3"/>
    <sheet name="Matrice Costi Imput Dir" sheetId="4" r:id="rId4"/>
    <sheet name="Matrice Costi Reparti" sheetId="5" r:id="rId5"/>
    <sheet name="Matrice Costi Imput Indir P1" sheetId="6" r:id="rId6"/>
    <sheet name="Matrice Costi Imput Indir P2" sheetId="7" r:id="rId7"/>
    <sheet name="Matrice Costi Imput Indir P3" sheetId="8" r:id="rId8"/>
    <sheet name="Matrice Costi Imput Indir P4" sheetId="9" r:id="rId9"/>
    <sheet name="Matrice Costi Imput Indir P5" sheetId="10" r:id="rId10"/>
  </sheets>
  <definedNames/>
  <calcPr fullCalcOnLoad="1"/>
</workbook>
</file>

<file path=xl/sharedStrings.xml><?xml version="1.0" encoding="utf-8"?>
<sst xmlns="http://schemas.openxmlformats.org/spreadsheetml/2006/main" count="340" uniqueCount="105">
  <si>
    <t>Quantità</t>
  </si>
  <si>
    <t>Costo Unitario</t>
  </si>
  <si>
    <t>[€/pz]</t>
  </si>
  <si>
    <t>[pz]</t>
  </si>
  <si>
    <t>P1</t>
  </si>
  <si>
    <t>P2</t>
  </si>
  <si>
    <t>P3</t>
  </si>
  <si>
    <t>P4</t>
  </si>
  <si>
    <t>Materie Prime, Lavorazioni Esterne</t>
  </si>
  <si>
    <t xml:space="preserve">    Mano d'opera Variabile</t>
  </si>
  <si>
    <t xml:space="preserve">    Materiali Ausiliari</t>
  </si>
  <si>
    <t xml:space="preserve">    Energia</t>
  </si>
  <si>
    <t>Costi Variabili Generali Produzione</t>
  </si>
  <si>
    <t>Costi Fissi Diretti</t>
  </si>
  <si>
    <t xml:space="preserve">   Mano d'opera diretta fissa</t>
  </si>
  <si>
    <t xml:space="preserve">   Ammortamenti</t>
  </si>
  <si>
    <t xml:space="preserve">   Riscaldamento, Manutenzioni</t>
  </si>
  <si>
    <t>Costi Fissi di Struttura</t>
  </si>
  <si>
    <t xml:space="preserve">   Amministrazione</t>
  </si>
  <si>
    <t xml:space="preserve">   Affitto Capannone</t>
  </si>
  <si>
    <t xml:space="preserve">   Costi Direzione</t>
  </si>
  <si>
    <t>V-D</t>
  </si>
  <si>
    <t>F-D</t>
  </si>
  <si>
    <t>F-I</t>
  </si>
  <si>
    <t>VOCI DI COSTO</t>
  </si>
  <si>
    <t xml:space="preserve">    Lavorazioni Esterne</t>
  </si>
  <si>
    <t xml:space="preserve">    Materie Prime</t>
  </si>
  <si>
    <t>TOTALE costo unitario prodotto [€/pz]</t>
  </si>
  <si>
    <t>P5</t>
  </si>
  <si>
    <t>PRODOTTI</t>
  </si>
  <si>
    <t>RIEPILOGO COSTI UNITARI PRODOTTI</t>
  </si>
  <si>
    <t>Costo Tot</t>
  </si>
  <si>
    <t>[€]</t>
  </si>
  <si>
    <t>CMP1</t>
  </si>
  <si>
    <t>CMP2</t>
  </si>
  <si>
    <t>CMP3</t>
  </si>
  <si>
    <t>CMP4</t>
  </si>
  <si>
    <t>CMP5</t>
  </si>
  <si>
    <t>CMPU1</t>
  </si>
  <si>
    <t>CMPU2</t>
  </si>
  <si>
    <t>CMPU3</t>
  </si>
  <si>
    <t>CMPU4</t>
  </si>
  <si>
    <t>CMPU5</t>
  </si>
  <si>
    <t>TOTALI</t>
  </si>
  <si>
    <t>Q</t>
  </si>
  <si>
    <r>
      <t>S</t>
    </r>
    <r>
      <rPr>
        <sz val="10"/>
        <rFont val="Arial"/>
        <family val="2"/>
      </rPr>
      <t xml:space="preserve"> CMPk</t>
    </r>
  </si>
  <si>
    <t>[h]</t>
  </si>
  <si>
    <t>Tempo Tot Lavoro Prodotto</t>
  </si>
  <si>
    <t>Tempo Tot Reparto</t>
  </si>
  <si>
    <t>T1(k)</t>
  </si>
  <si>
    <t>T2(k)</t>
  </si>
  <si>
    <t>T3(k)</t>
  </si>
  <si>
    <t>Tempi Attraversamento Reparto 1</t>
  </si>
  <si>
    <t>Tempi Attraversamento Reparto 2</t>
  </si>
  <si>
    <t>Tempi Attraversamento Reparto 3</t>
  </si>
  <si>
    <t>MATRICE TEMPI ATTRAVERSAMENTO REPARTI - QUANTITA' PRODOTTI</t>
  </si>
  <si>
    <t>Costi a Imputazione Indiretta</t>
  </si>
  <si>
    <t>Costi a Imputazione Diretta</t>
  </si>
  <si>
    <t>MATRICE COSTI A IMPUTAZIONE DIRETTA</t>
  </si>
  <si>
    <r>
      <t>S</t>
    </r>
    <r>
      <rPr>
        <sz val="12"/>
        <rFont val="Arial"/>
        <family val="2"/>
      </rPr>
      <t>k</t>
    </r>
    <r>
      <rPr>
        <sz val="20"/>
        <rFont val="Arial"/>
        <family val="0"/>
      </rPr>
      <t xml:space="preserve"> </t>
    </r>
    <r>
      <rPr>
        <sz val="14"/>
        <rFont val="Arial"/>
        <family val="2"/>
      </rPr>
      <t>T1(k)</t>
    </r>
  </si>
  <si>
    <r>
      <t>S</t>
    </r>
    <r>
      <rPr>
        <sz val="12"/>
        <rFont val="Arial"/>
        <family val="2"/>
      </rPr>
      <t>k</t>
    </r>
    <r>
      <rPr>
        <sz val="20"/>
        <rFont val="Arial"/>
        <family val="0"/>
      </rPr>
      <t xml:space="preserve"> </t>
    </r>
    <r>
      <rPr>
        <sz val="14"/>
        <rFont val="Arial"/>
        <family val="2"/>
      </rPr>
      <t>T2(k)</t>
    </r>
  </si>
  <si>
    <r>
      <t>S</t>
    </r>
    <r>
      <rPr>
        <sz val="12"/>
        <rFont val="Arial"/>
        <family val="2"/>
      </rPr>
      <t>k</t>
    </r>
    <r>
      <rPr>
        <sz val="20"/>
        <rFont val="Arial"/>
        <family val="0"/>
      </rPr>
      <t xml:space="preserve"> </t>
    </r>
    <r>
      <rPr>
        <sz val="14"/>
        <rFont val="Arial"/>
        <family val="2"/>
      </rPr>
      <t>T3(k)</t>
    </r>
  </si>
  <si>
    <r>
      <t>S</t>
    </r>
    <r>
      <rPr>
        <sz val="12"/>
        <rFont val="Arial"/>
        <family val="2"/>
      </rPr>
      <t>k</t>
    </r>
    <r>
      <rPr>
        <sz val="20"/>
        <rFont val="Arial"/>
        <family val="0"/>
      </rPr>
      <t xml:space="preserve"> </t>
    </r>
    <r>
      <rPr>
        <sz val="14"/>
        <rFont val="Arial"/>
        <family val="2"/>
      </rPr>
      <t>Ttotk)</t>
    </r>
  </si>
  <si>
    <t>Ttot(k)</t>
  </si>
  <si>
    <t>REPARTO 1</t>
  </si>
  <si>
    <t>REPARTI</t>
  </si>
  <si>
    <t>REPARTO 2</t>
  </si>
  <si>
    <t>REPARTO 3</t>
  </si>
  <si>
    <t>CR1</t>
  </si>
  <si>
    <t>CRU1</t>
  </si>
  <si>
    <t>CR2</t>
  </si>
  <si>
    <t>CRU2</t>
  </si>
  <si>
    <t>CRP3</t>
  </si>
  <si>
    <t>CRU3</t>
  </si>
  <si>
    <t>MATRICE COSTI A IMPUTAZIONE INDIRETTA PRODOTTO P1</t>
  </si>
  <si>
    <t>Costo UnitarioTot</t>
  </si>
  <si>
    <t>[€/Pz]</t>
  </si>
  <si>
    <t>MATRICE COSTI A IMPUTAZIONE INDIRETTA PRODOTTO P2</t>
  </si>
  <si>
    <r>
      <t>S</t>
    </r>
    <r>
      <rPr>
        <b/>
        <sz val="14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CRUk</t>
    </r>
  </si>
  <si>
    <t>unitario</t>
  </si>
  <si>
    <t>Quantità Prodotto Q    [pz]</t>
  </si>
  <si>
    <t>Qtot</t>
  </si>
  <si>
    <t>Q(P1)</t>
  </si>
  <si>
    <t>Q(P2)</t>
  </si>
  <si>
    <t>Q(P3)</t>
  </si>
  <si>
    <t>Q(P4)</t>
  </si>
  <si>
    <t>Q(P5)</t>
  </si>
  <si>
    <r>
      <t>S</t>
    </r>
    <r>
      <rPr>
        <b/>
        <sz val="14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CRk</t>
    </r>
  </si>
  <si>
    <t>Costo</t>
  </si>
  <si>
    <t xml:space="preserve">Costo </t>
  </si>
  <si>
    <t xml:space="preserve">COSTI REPARTI   IMPUTAZIONE INDIRETTA </t>
  </si>
  <si>
    <t>TOT</t>
  </si>
  <si>
    <t>MATRICE COSTI A IMPUTAZIONE INDIRETTA PRODOTTO P3</t>
  </si>
  <si>
    <t>MATRICE COSTI A IMPUTAZIONE INDIRETTA PRODOTTO P4</t>
  </si>
  <si>
    <t>MATRICE COSTI A IMPUTAZIONE INDIRETTA PRODOTTO P5</t>
  </si>
  <si>
    <t>Costi Industriali Riepilogo</t>
  </si>
  <si>
    <t>Matrice Costi Imput Dir</t>
  </si>
  <si>
    <t>Matrice Tempi Attrav - Quantità</t>
  </si>
  <si>
    <t>Matrice Costi Reparti</t>
  </si>
  <si>
    <t>Matrice Costi Imput Indir P1</t>
  </si>
  <si>
    <t>Matrice Costi Imput Indir P2</t>
  </si>
  <si>
    <t>Matrice Costi Imput Indir P3</t>
  </si>
  <si>
    <t>Matrice Costi Imput Indir P4</t>
  </si>
  <si>
    <t>Matrice Costi Imput Indir P5</t>
  </si>
  <si>
    <t>INDICE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</si>
</sst>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21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sz val="14"/>
      <name val="Symbol"/>
      <family val="1"/>
    </font>
    <font>
      <sz val="20"/>
      <name val="Symbol"/>
      <family val="1"/>
    </font>
    <font>
      <sz val="20"/>
      <name val="Arial"/>
      <family val="0"/>
    </font>
    <font>
      <b/>
      <sz val="10"/>
      <color indexed="21"/>
      <name val="Arial"/>
      <family val="2"/>
    </font>
    <font>
      <b/>
      <sz val="14"/>
      <color indexed="12"/>
      <name val="Symbol"/>
      <family val="1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4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fill" vertical="top"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" fillId="0" borderId="9" xfId="0" applyFont="1" applyBorder="1" applyAlignment="1">
      <alignment horizontal="fill" vertical="top" wrapText="1"/>
    </xf>
    <xf numFmtId="0" fontId="0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44" fontId="0" fillId="0" borderId="3" xfId="0" applyNumberFormat="1" applyFont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44" fontId="0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44" fontId="0" fillId="0" borderId="4" xfId="0" applyNumberFormat="1" applyFont="1" applyBorder="1" applyAlignment="1">
      <alignment horizontal="center" wrapText="1"/>
    </xf>
    <xf numFmtId="44" fontId="1" fillId="0" borderId="4" xfId="0" applyNumberFormat="1" applyFont="1" applyBorder="1" applyAlignment="1">
      <alignment wrapText="1"/>
    </xf>
    <xf numFmtId="44" fontId="8" fillId="0" borderId="12" xfId="0" applyNumberFormat="1" applyFont="1" applyBorder="1" applyAlignment="1">
      <alignment wrapText="1"/>
    </xf>
    <xf numFmtId="44" fontId="8" fillId="0" borderId="10" xfId="0" applyNumberFormat="1" applyFont="1" applyBorder="1" applyAlignment="1">
      <alignment wrapText="1"/>
    </xf>
    <xf numFmtId="44" fontId="8" fillId="0" borderId="13" xfId="0" applyNumberFormat="1" applyFont="1" applyBorder="1" applyAlignment="1">
      <alignment wrapText="1"/>
    </xf>
    <xf numFmtId="0" fontId="1" fillId="0" borderId="14" xfId="0" applyFont="1" applyBorder="1" applyAlignment="1">
      <alignment horizontal="fill" vertical="top" wrapText="1"/>
    </xf>
    <xf numFmtId="44" fontId="8" fillId="0" borderId="15" xfId="0" applyNumberFormat="1" applyFont="1" applyBorder="1" applyAlignment="1">
      <alignment wrapText="1"/>
    </xf>
    <xf numFmtId="0" fontId="1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4" fontId="1" fillId="0" borderId="16" xfId="0" applyNumberFormat="1" applyFont="1" applyBorder="1" applyAlignment="1">
      <alignment wrapText="1"/>
    </xf>
    <xf numFmtId="44" fontId="2" fillId="0" borderId="5" xfId="0" applyNumberFormat="1" applyFont="1" applyBorder="1" applyAlignment="1">
      <alignment horizontal="center" wrapText="1"/>
    </xf>
    <xf numFmtId="44" fontId="1" fillId="0" borderId="15" xfId="0" applyNumberFormat="1" applyFont="1" applyBorder="1" applyAlignment="1">
      <alignment wrapText="1"/>
    </xf>
    <xf numFmtId="44" fontId="1" fillId="0" borderId="18" xfId="0" applyNumberFormat="1" applyFont="1" applyBorder="1" applyAlignment="1">
      <alignment wrapText="1"/>
    </xf>
    <xf numFmtId="0" fontId="0" fillId="0" borderId="0" xfId="0" applyFont="1" applyFill="1" applyAlignment="1">
      <alignment wrapText="1"/>
    </xf>
    <xf numFmtId="0" fontId="7" fillId="2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6" fillId="5" borderId="26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6" fillId="3" borderId="22" xfId="0" applyFont="1" applyFill="1" applyBorder="1" applyAlignment="1">
      <alignment wrapText="1"/>
    </xf>
    <xf numFmtId="0" fontId="6" fillId="5" borderId="16" xfId="0" applyFont="1" applyFill="1" applyBorder="1" applyAlignment="1">
      <alignment wrapText="1"/>
    </xf>
    <xf numFmtId="0" fontId="6" fillId="4" borderId="27" xfId="0" applyFont="1" applyFill="1" applyBorder="1" applyAlignment="1">
      <alignment horizontal="center" wrapText="1"/>
    </xf>
    <xf numFmtId="0" fontId="0" fillId="0" borderId="28" xfId="0" applyFont="1" applyBorder="1" applyAlignment="1">
      <alignment wrapText="1"/>
    </xf>
    <xf numFmtId="44" fontId="0" fillId="0" borderId="29" xfId="0" applyNumberFormat="1" applyFont="1" applyBorder="1" applyAlignment="1">
      <alignment wrapText="1"/>
    </xf>
    <xf numFmtId="44" fontId="8" fillId="0" borderId="30" xfId="0" applyNumberFormat="1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14" fillId="4" borderId="17" xfId="0" applyFont="1" applyFill="1" applyBorder="1" applyAlignment="1">
      <alignment wrapText="1"/>
    </xf>
    <xf numFmtId="0" fontId="14" fillId="4" borderId="18" xfId="0" applyFont="1" applyFill="1" applyBorder="1" applyAlignment="1">
      <alignment wrapText="1"/>
    </xf>
    <xf numFmtId="0" fontId="14" fillId="4" borderId="22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fill" vertical="top" wrapText="1"/>
    </xf>
    <xf numFmtId="0" fontId="2" fillId="6" borderId="31" xfId="0" applyFont="1" applyFill="1" applyBorder="1" applyAlignment="1">
      <alignment horizontal="center" wrapText="1"/>
    </xf>
    <xf numFmtId="0" fontId="2" fillId="6" borderId="31" xfId="0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44" fontId="1" fillId="6" borderId="4" xfId="0" applyNumberFormat="1" applyFont="1" applyFill="1" applyBorder="1" applyAlignment="1">
      <alignment wrapText="1"/>
    </xf>
    <xf numFmtId="44" fontId="2" fillId="6" borderId="5" xfId="0" applyNumberFormat="1" applyFont="1" applyFill="1" applyBorder="1" applyAlignment="1">
      <alignment wrapText="1"/>
    </xf>
    <xf numFmtId="44" fontId="9" fillId="6" borderId="5" xfId="0" applyNumberFormat="1" applyFont="1" applyFill="1" applyBorder="1" applyAlignment="1">
      <alignment wrapText="1"/>
    </xf>
    <xf numFmtId="44" fontId="11" fillId="0" borderId="14" xfId="0" applyNumberFormat="1" applyFont="1" applyBorder="1" applyAlignment="1">
      <alignment wrapText="1"/>
    </xf>
    <xf numFmtId="0" fontId="11" fillId="0" borderId="14" xfId="0" applyFont="1" applyBorder="1" applyAlignment="1">
      <alignment horizontal="fill" vertical="top" wrapText="1"/>
    </xf>
    <xf numFmtId="44" fontId="2" fillId="0" borderId="4" xfId="0" applyNumberFormat="1" applyFont="1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44" fontId="0" fillId="0" borderId="3" xfId="0" applyNumberFormat="1" applyFont="1" applyBorder="1" applyAlignment="1" applyProtection="1">
      <alignment wrapText="1"/>
      <protection locked="0"/>
    </xf>
    <xf numFmtId="44" fontId="0" fillId="0" borderId="29" xfId="0" applyNumberFormat="1" applyFont="1" applyBorder="1" applyAlignment="1" applyProtection="1">
      <alignment wrapText="1"/>
      <protection locked="0"/>
    </xf>
    <xf numFmtId="44" fontId="0" fillId="0" borderId="1" xfId="0" applyNumberFormat="1" applyFont="1" applyBorder="1" applyAlignment="1" applyProtection="1">
      <alignment wrapText="1"/>
      <protection locked="0"/>
    </xf>
    <xf numFmtId="44" fontId="0" fillId="0" borderId="32" xfId="0" applyNumberFormat="1" applyFont="1" applyBorder="1" applyAlignment="1" applyProtection="1">
      <alignment wrapText="1"/>
      <protection locked="0"/>
    </xf>
    <xf numFmtId="0" fontId="0" fillId="6" borderId="33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4" fontId="1" fillId="0" borderId="0" xfId="0" applyNumberFormat="1" applyFont="1" applyBorder="1" applyAlignment="1">
      <alignment wrapText="1"/>
    </xf>
    <xf numFmtId="44" fontId="2" fillId="0" borderId="0" xfId="0" applyNumberFormat="1" applyFont="1" applyBorder="1" applyAlignment="1">
      <alignment wrapText="1"/>
    </xf>
    <xf numFmtId="0" fontId="2" fillId="6" borderId="34" xfId="0" applyFont="1" applyFill="1" applyBorder="1" applyAlignment="1">
      <alignment horizontal="center" wrapText="1"/>
    </xf>
    <xf numFmtId="0" fontId="2" fillId="6" borderId="35" xfId="0" applyFont="1" applyFill="1" applyBorder="1" applyAlignment="1">
      <alignment horizontal="center" wrapText="1"/>
    </xf>
    <xf numFmtId="0" fontId="2" fillId="6" borderId="36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0" fillId="6" borderId="17" xfId="0" applyFill="1" applyBorder="1" applyAlignment="1" applyProtection="1">
      <alignment horizontal="center" wrapText="1"/>
      <protection locked="0"/>
    </xf>
    <xf numFmtId="0" fontId="0" fillId="6" borderId="18" xfId="0" applyFill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 wrapText="1"/>
    </xf>
    <xf numFmtId="0" fontId="6" fillId="5" borderId="16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44" fontId="9" fillId="2" borderId="4" xfId="0" applyNumberFormat="1" applyFont="1" applyFill="1" applyBorder="1" applyAlignment="1">
      <alignment wrapText="1"/>
    </xf>
    <xf numFmtId="0" fontId="10" fillId="4" borderId="0" xfId="0" applyFont="1" applyFill="1" applyAlignment="1">
      <alignment/>
    </xf>
    <xf numFmtId="0" fontId="21" fillId="4" borderId="0" xfId="15" applyFont="1" applyFill="1" applyAlignment="1">
      <alignment/>
    </xf>
    <xf numFmtId="0" fontId="21" fillId="4" borderId="0" xfId="15" applyFont="1" applyFill="1" applyAlignment="1" quotePrefix="1">
      <alignment/>
    </xf>
    <xf numFmtId="0" fontId="21" fillId="4" borderId="0" xfId="15" applyFont="1" applyFill="1" applyAlignment="1" quotePrefix="1">
      <alignment horizontal="left" indent="5"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33" xfId="0" applyFont="1" applyFill="1" applyBorder="1" applyAlignment="1">
      <alignment horizontal="center" wrapText="1"/>
    </xf>
    <xf numFmtId="0" fontId="0" fillId="6" borderId="5" xfId="0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9" fillId="2" borderId="38" xfId="0" applyFont="1" applyFill="1" applyBorder="1" applyAlignment="1">
      <alignment horizontal="center" vertical="center" textRotation="90" wrapText="1"/>
    </xf>
    <xf numFmtId="0" fontId="9" fillId="2" borderId="39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6" fillId="4" borderId="31" xfId="0" applyFont="1" applyFill="1" applyBorder="1" applyAlignment="1">
      <alignment horizontal="center" wrapText="1"/>
    </xf>
    <xf numFmtId="0" fontId="6" fillId="4" borderId="37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11" xfId="0" applyBorder="1" applyAlignment="1">
      <alignment wrapText="1"/>
    </xf>
    <xf numFmtId="0" fontId="7" fillId="2" borderId="19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tabSelected="1" zoomScale="120" zoomScaleNormal="120" workbookViewId="0" topLeftCell="A1">
      <selection activeCell="G8" sqref="G8"/>
    </sheetView>
  </sheetViews>
  <sheetFormatPr defaultColWidth="9.140625" defaultRowHeight="12.75"/>
  <cols>
    <col min="1" max="1" width="4.421875" style="105" customWidth="1"/>
    <col min="2" max="2" width="46.00390625" style="0" customWidth="1"/>
  </cols>
  <sheetData>
    <row r="3" spans="1:2" ht="15.75">
      <c r="A3" s="108"/>
      <c r="B3" s="107" t="s">
        <v>104</v>
      </c>
    </row>
    <row r="4" spans="1:2" ht="15">
      <c r="A4" s="106"/>
      <c r="B4" s="100"/>
    </row>
    <row r="5" spans="1:2" ht="15">
      <c r="A5" s="106">
        <v>1</v>
      </c>
      <c r="B5" s="101" t="s">
        <v>95</v>
      </c>
    </row>
    <row r="6" spans="1:2" ht="15">
      <c r="A6" s="106">
        <v>2</v>
      </c>
      <c r="B6" s="102" t="s">
        <v>96</v>
      </c>
    </row>
    <row r="7" spans="1:2" ht="15">
      <c r="A7" s="106">
        <v>3</v>
      </c>
      <c r="B7" s="102" t="s">
        <v>97</v>
      </c>
    </row>
    <row r="8" spans="1:2" ht="15">
      <c r="A8" s="106">
        <v>4</v>
      </c>
      <c r="B8" s="101" t="s">
        <v>98</v>
      </c>
    </row>
    <row r="9" spans="1:2" ht="15">
      <c r="A9" s="106"/>
      <c r="B9" s="100"/>
    </row>
    <row r="10" spans="1:2" ht="15">
      <c r="A10" s="106">
        <v>5</v>
      </c>
      <c r="B10" s="103" t="s">
        <v>99</v>
      </c>
    </row>
    <row r="11" spans="1:2" ht="15">
      <c r="A11" s="106">
        <v>6</v>
      </c>
      <c r="B11" s="103" t="s">
        <v>100</v>
      </c>
    </row>
    <row r="12" spans="1:2" ht="15">
      <c r="A12" s="106">
        <v>7</v>
      </c>
      <c r="B12" s="103" t="s">
        <v>101</v>
      </c>
    </row>
    <row r="13" spans="1:2" ht="15">
      <c r="A13" s="106">
        <v>8</v>
      </c>
      <c r="B13" s="103" t="s">
        <v>102</v>
      </c>
    </row>
    <row r="14" spans="1:2" ht="15">
      <c r="A14" s="106">
        <v>9</v>
      </c>
      <c r="B14" s="103" t="s">
        <v>103</v>
      </c>
    </row>
    <row r="15" spans="1:2" ht="12.75">
      <c r="A15" s="106"/>
      <c r="B15" s="104"/>
    </row>
    <row r="16" spans="1:2" ht="12.75">
      <c r="A16" s="106"/>
      <c r="B16" s="104"/>
    </row>
  </sheetData>
  <hyperlinks>
    <hyperlink ref="B5" location="'Costi Industriali Riepilogo'!A1" display="Costi Industriali Riepilogo"/>
    <hyperlink ref="B6" location="'Matrice Costi Imput Dir'!A1" display="'Matrice Costi Imput Dir"/>
    <hyperlink ref="B7" location="'Matrice Tempi Attrav - Quantità'!A1" display="'Matrice Tempi Attrav - Quantità"/>
    <hyperlink ref="B8" location="'Matrice Costi Reparti'!A1" display="Matrice Costi Reparti"/>
    <hyperlink ref="B10" location="'Matrice Costi Imput Indir P1'!A1" display="'Matrice Costi Imput Indir P1"/>
    <hyperlink ref="B11" location="'Matrice Costi Imput Indir P2'!A1" display="'Matrice Costi Imput Indir P2"/>
    <hyperlink ref="B12" location="'Matrice Costi Imput Indir P3'!A1" display="'Matrice Costi Imput Indir P3"/>
    <hyperlink ref="B13" location="'Matrice Costi Imput Indir P4'!A1" display="'Matrice Costi Imput Indir P4"/>
    <hyperlink ref="B14" location="'Matrice Costi Imput Indir P5'!A1" display="'Matrice Costi Imput Indir P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G24"/>
  <sheetViews>
    <sheetView workbookViewId="0" topLeftCell="A1">
      <selection activeCell="A1" sqref="A1:G1"/>
    </sheetView>
  </sheetViews>
  <sheetFormatPr defaultColWidth="9.140625" defaultRowHeight="12.75"/>
  <cols>
    <col min="1" max="1" width="5.8515625" style="10" customWidth="1"/>
    <col min="2" max="2" width="7.00390625" style="3" customWidth="1"/>
    <col min="3" max="3" width="37.7109375" style="10" customWidth="1"/>
    <col min="4" max="4" width="17.421875" style="10" customWidth="1"/>
    <col min="5" max="7" width="15.7109375" style="10" customWidth="1"/>
    <col min="8" max="16384" width="9.140625" style="10" customWidth="1"/>
  </cols>
  <sheetData>
    <row r="1" spans="1:7" ht="16.5" customHeight="1" thickBot="1">
      <c r="A1" s="116" t="s">
        <v>94</v>
      </c>
      <c r="B1" s="122"/>
      <c r="C1" s="122"/>
      <c r="D1" s="122"/>
      <c r="E1" s="122"/>
      <c r="F1" s="122"/>
      <c r="G1" s="123"/>
    </row>
    <row r="3" ht="13.5" thickBot="1"/>
    <row r="4" spans="5:7" ht="16.5" thickBot="1">
      <c r="E4" s="111" t="s">
        <v>65</v>
      </c>
      <c r="F4" s="112"/>
      <c r="G4" s="126"/>
    </row>
    <row r="5" spans="5:7" ht="16.5" thickBot="1">
      <c r="E5" s="47" t="s">
        <v>64</v>
      </c>
      <c r="F5" s="24" t="s">
        <v>66</v>
      </c>
      <c r="G5" s="24" t="s">
        <v>67</v>
      </c>
    </row>
    <row r="6" spans="4:7" ht="12.75">
      <c r="D6" s="76" t="s">
        <v>75</v>
      </c>
      <c r="E6" s="95" t="s">
        <v>1</v>
      </c>
      <c r="F6" s="95" t="s">
        <v>1</v>
      </c>
      <c r="G6" s="95" t="s">
        <v>1</v>
      </c>
    </row>
    <row r="7" spans="4:7" ht="13.5" thickBot="1">
      <c r="D7" s="77" t="s">
        <v>76</v>
      </c>
      <c r="E7" s="23" t="s">
        <v>2</v>
      </c>
      <c r="F7" s="23" t="s">
        <v>2</v>
      </c>
      <c r="G7" s="23" t="s">
        <v>2</v>
      </c>
    </row>
    <row r="8" spans="1:7" ht="18.75" thickBot="1">
      <c r="A8" s="113" t="s">
        <v>24</v>
      </c>
      <c r="B8" s="9"/>
      <c r="C8" s="13" t="s">
        <v>56</v>
      </c>
      <c r="D8" s="78" t="s">
        <v>78</v>
      </c>
      <c r="E8" s="36" t="s">
        <v>69</v>
      </c>
      <c r="F8" s="36" t="s">
        <v>71</v>
      </c>
      <c r="G8" s="36" t="s">
        <v>73</v>
      </c>
    </row>
    <row r="9" spans="1:7" ht="16.5" thickBot="1">
      <c r="A9" s="114"/>
      <c r="B9" s="65" t="s">
        <v>21</v>
      </c>
      <c r="C9" s="66" t="s">
        <v>12</v>
      </c>
      <c r="D9" s="72">
        <f>SUM(D10:D12)</f>
        <v>4.12962962962963</v>
      </c>
      <c r="E9" s="71">
        <f>SUM(E10:E12)</f>
        <v>1.6296296296296293</v>
      </c>
      <c r="F9" s="71">
        <f>SUM(F10:F12)</f>
        <v>1.3333333333333335</v>
      </c>
      <c r="G9" s="71">
        <f>SUM(G10:G12)</f>
        <v>1.1666666666666667</v>
      </c>
    </row>
    <row r="10" spans="1:7" ht="12.75">
      <c r="A10" s="114"/>
      <c r="B10" s="8"/>
      <c r="C10" s="14" t="s">
        <v>9</v>
      </c>
      <c r="D10" s="31">
        <f>E10+F10+G10</f>
        <v>2.195767195767196</v>
      </c>
      <c r="E10" s="28">
        <f>'Matrice Costi Reparti'!$E10*'Matrice Tempi Attrav - Quantità'!$H$5/'Matrice Tempi Attrav - Quantità'!$I$5/'Matrice Tempi Attrav - Quantità'!$H$9</f>
        <v>1.4814814814814814</v>
      </c>
      <c r="F10" s="28">
        <f>'Matrice Costi Reparti'!$F10*'Matrice Tempi Attrav - Quantità'!$H$6/'Matrice Tempi Attrav - Quantità'!$I$6/'Matrice Tempi Attrav - Quantità'!$H$9</f>
        <v>0.380952380952381</v>
      </c>
      <c r="G10" s="27">
        <f>'Matrice Costi Reparti'!$G10*'Matrice Tempi Attrav - Quantità'!$H$7/'Matrice Tempi Attrav - Quantità'!$I$7/'Matrice Tempi Attrav - Quantità'!$H$9</f>
        <v>0.3333333333333333</v>
      </c>
    </row>
    <row r="11" spans="1:7" ht="12.75">
      <c r="A11" s="114"/>
      <c r="B11" s="6"/>
      <c r="C11" s="15" t="s">
        <v>10</v>
      </c>
      <c r="D11" s="31">
        <f>E11+F11+G11</f>
        <v>1.5026455026455028</v>
      </c>
      <c r="E11" s="28">
        <f>'Matrice Costi Reparti'!$E11*'Matrice Tempi Attrav - Quantità'!$H$5/'Matrice Tempi Attrav - Quantità'!$I$5/'Matrice Tempi Attrav - Quantità'!$H$9</f>
        <v>0.07407407407407407</v>
      </c>
      <c r="F11" s="28">
        <f>'Matrice Costi Reparti'!$F11*'Matrice Tempi Attrav - Quantità'!$H$6/'Matrice Tempi Attrav - Quantità'!$I$6/'Matrice Tempi Attrav - Quantità'!$H$9</f>
        <v>0.761904761904762</v>
      </c>
      <c r="G11" s="27">
        <f>'Matrice Costi Reparti'!$G11*'Matrice Tempi Attrav - Quantità'!$H$7/'Matrice Tempi Attrav - Quantità'!$I$7/'Matrice Tempi Attrav - Quantità'!$H$9</f>
        <v>0.6666666666666666</v>
      </c>
    </row>
    <row r="12" spans="1:7" ht="12.75">
      <c r="A12" s="114"/>
      <c r="B12" s="6"/>
      <c r="C12" s="15" t="s">
        <v>11</v>
      </c>
      <c r="D12" s="31">
        <f>E12+F12+G12</f>
        <v>0.43121693121693117</v>
      </c>
      <c r="E12" s="28">
        <f>'Matrice Costi Reparti'!$E12*'Matrice Tempi Attrav - Quantità'!$H$5/'Matrice Tempi Attrav - Quantità'!$I$5/'Matrice Tempi Attrav - Quantità'!$H$9</f>
        <v>0.07407407407407407</v>
      </c>
      <c r="F12" s="28">
        <f>'Matrice Costi Reparti'!$F12*'Matrice Tempi Attrav - Quantità'!$H$6/'Matrice Tempi Attrav - Quantità'!$I$6/'Matrice Tempi Attrav - Quantità'!$H$9</f>
        <v>0.1904761904761905</v>
      </c>
      <c r="G12" s="27">
        <f>'Matrice Costi Reparti'!$G12*'Matrice Tempi Attrav - Quantità'!$H$7/'Matrice Tempi Attrav - Quantità'!$I$7/'Matrice Tempi Attrav - Quantità'!$H$9</f>
        <v>0.16666666666666666</v>
      </c>
    </row>
    <row r="13" spans="1:7" ht="15.75" thickBot="1">
      <c r="A13" s="114"/>
      <c r="B13" s="5"/>
      <c r="C13" s="58"/>
      <c r="D13" s="73"/>
      <c r="E13" s="60"/>
      <c r="F13" s="60"/>
      <c r="G13" s="60"/>
    </row>
    <row r="14" spans="1:7" ht="16.5" thickBot="1">
      <c r="A14" s="114"/>
      <c r="B14" s="67" t="s">
        <v>22</v>
      </c>
      <c r="C14" s="68" t="s">
        <v>13</v>
      </c>
      <c r="D14" s="72">
        <f>SUM(D15:D17)</f>
        <v>6.157671957671957</v>
      </c>
      <c r="E14" s="71">
        <f>SUM(E15:E17)</f>
        <v>4.148148148148149</v>
      </c>
      <c r="F14" s="71">
        <f>SUM(F15:F17)</f>
        <v>1.142857142857143</v>
      </c>
      <c r="G14" s="71">
        <f>SUM(G15:G17)</f>
        <v>0.8666666666666667</v>
      </c>
    </row>
    <row r="15" spans="1:7" ht="12.75">
      <c r="A15" s="114"/>
      <c r="B15" s="8"/>
      <c r="C15" s="14" t="s">
        <v>14</v>
      </c>
      <c r="D15" s="31">
        <f>E15+F15+G15</f>
        <v>4.351322751322751</v>
      </c>
      <c r="E15" s="28">
        <f>'Matrice Costi Reparti'!$E15*'Matrice Tempi Attrav - Quantità'!$H$5/'Matrice Tempi Attrav - Quantità'!$I$5/'Matrice Tempi Attrav - Quantità'!$H$9</f>
        <v>3.7037037037037037</v>
      </c>
      <c r="F15" s="28">
        <f>'Matrice Costi Reparti'!$F15*'Matrice Tempi Attrav - Quantità'!$H$6/'Matrice Tempi Attrav - Quantità'!$I$6/'Matrice Tempi Attrav - Quantità'!$H$9</f>
        <v>0.380952380952381</v>
      </c>
      <c r="G15" s="27">
        <f>'Matrice Costi Reparti'!$G15*'Matrice Tempi Attrav - Quantità'!$H$7/'Matrice Tempi Attrav - Quantità'!$I$7/'Matrice Tempi Attrav - Quantità'!$H$9</f>
        <v>0.26666666666666666</v>
      </c>
    </row>
    <row r="16" spans="1:7" ht="12.75">
      <c r="A16" s="114"/>
      <c r="B16" s="6"/>
      <c r="C16" s="15" t="s">
        <v>15</v>
      </c>
      <c r="D16" s="31">
        <f>E16+F16+G16</f>
        <v>0.6370370370370371</v>
      </c>
      <c r="E16" s="28">
        <f>'Matrice Costi Reparti'!$E16*'Matrice Tempi Attrav - Quantità'!$H$5/'Matrice Tempi Attrav - Quantità'!$I$5/'Matrice Tempi Attrav - Quantità'!$H$9</f>
        <v>0.37037037037037035</v>
      </c>
      <c r="F16" s="28">
        <f>'Matrice Costi Reparti'!$F16*'Matrice Tempi Attrav - Quantità'!$H$6/'Matrice Tempi Attrav - Quantità'!$I$6/'Matrice Tempi Attrav - Quantità'!$H$9</f>
        <v>0</v>
      </c>
      <c r="G16" s="27">
        <f>'Matrice Costi Reparti'!$G16*'Matrice Tempi Attrav - Quantità'!$H$7/'Matrice Tempi Attrav - Quantità'!$I$7/'Matrice Tempi Attrav - Quantità'!$H$9</f>
        <v>0.26666666666666666</v>
      </c>
    </row>
    <row r="17" spans="1:7" ht="12.75">
      <c r="A17" s="114"/>
      <c r="B17" s="6"/>
      <c r="C17" s="15" t="s">
        <v>16</v>
      </c>
      <c r="D17" s="31">
        <f>E17+F17+G17</f>
        <v>1.1693121693121693</v>
      </c>
      <c r="E17" s="28">
        <f>'Matrice Costi Reparti'!$E17*'Matrice Tempi Attrav - Quantità'!$H$5/'Matrice Tempi Attrav - Quantità'!$I$5/'Matrice Tempi Attrav - Quantità'!$H$9</f>
        <v>0.07407407407407407</v>
      </c>
      <c r="F17" s="28">
        <f>'Matrice Costi Reparti'!$F17*'Matrice Tempi Attrav - Quantità'!$H$6/'Matrice Tempi Attrav - Quantità'!$I$6/'Matrice Tempi Attrav - Quantità'!$H$9</f>
        <v>0.761904761904762</v>
      </c>
      <c r="G17" s="27">
        <f>'Matrice Costi Reparti'!$G17*'Matrice Tempi Attrav - Quantità'!$H$7/'Matrice Tempi Attrav - Quantità'!$I$7/'Matrice Tempi Attrav - Quantità'!$H$9</f>
        <v>0.3333333333333333</v>
      </c>
    </row>
    <row r="18" spans="1:7" ht="15.75" thickBot="1">
      <c r="A18" s="114"/>
      <c r="B18" s="5"/>
      <c r="C18" s="58"/>
      <c r="D18" s="73"/>
      <c r="E18" s="60"/>
      <c r="F18" s="60"/>
      <c r="G18" s="60"/>
    </row>
    <row r="19" spans="1:7" ht="16.5" thickBot="1">
      <c r="A19" s="114"/>
      <c r="B19" s="67" t="s">
        <v>23</v>
      </c>
      <c r="C19" s="68" t="s">
        <v>17</v>
      </c>
      <c r="D19" s="72">
        <f>SUM(D20:D22)</f>
        <v>4.73015873015873</v>
      </c>
      <c r="E19" s="71">
        <f>SUM(E20:E22)</f>
        <v>0.4444444444444444</v>
      </c>
      <c r="F19" s="71">
        <f>SUM(F20:F22)</f>
        <v>2.2857142857142856</v>
      </c>
      <c r="G19" s="71">
        <f>SUM(G20:G22)</f>
        <v>2</v>
      </c>
    </row>
    <row r="20" spans="1:7" ht="12.75">
      <c r="A20" s="114"/>
      <c r="B20" s="8"/>
      <c r="C20" s="14" t="s">
        <v>18</v>
      </c>
      <c r="D20" s="31">
        <f>E20+F20+G20</f>
        <v>2.365079365079365</v>
      </c>
      <c r="E20" s="28">
        <f>'Matrice Costi Reparti'!$E20*'Matrice Tempi Attrav - Quantità'!$H$5/'Matrice Tempi Attrav - Quantità'!$I$5/'Matrice Tempi Attrav - Quantità'!$H$9</f>
        <v>0.2222222222222222</v>
      </c>
      <c r="F20" s="28">
        <f>'Matrice Costi Reparti'!$F20*'Matrice Tempi Attrav - Quantità'!$H$6/'Matrice Tempi Attrav - Quantità'!$I$6/'Matrice Tempi Attrav - Quantità'!$H$9</f>
        <v>1.1428571428571428</v>
      </c>
      <c r="G20" s="27">
        <f>'Matrice Costi Reparti'!$G20*'Matrice Tempi Attrav - Quantità'!$H$7/'Matrice Tempi Attrav - Quantità'!$I$7/'Matrice Tempi Attrav - Quantità'!$H$9</f>
        <v>1</v>
      </c>
    </row>
    <row r="21" spans="1:7" ht="12.75">
      <c r="A21" s="114"/>
      <c r="B21" s="6"/>
      <c r="C21" s="15" t="s">
        <v>19</v>
      </c>
      <c r="D21" s="31">
        <f>E21+F21+G21</f>
        <v>0.7883597883597884</v>
      </c>
      <c r="E21" s="28">
        <f>'Matrice Costi Reparti'!$E21*'Matrice Tempi Attrav - Quantità'!$H$5/'Matrice Tempi Attrav - Quantità'!$I$5/'Matrice Tempi Attrav - Quantità'!$H$9</f>
        <v>0.07407407407407407</v>
      </c>
      <c r="F21" s="28">
        <f>'Matrice Costi Reparti'!$F21*'Matrice Tempi Attrav - Quantità'!$H$6/'Matrice Tempi Attrav - Quantità'!$I$6/'Matrice Tempi Attrav - Quantità'!$H$9</f>
        <v>0.380952380952381</v>
      </c>
      <c r="G21" s="27">
        <f>'Matrice Costi Reparti'!$G21*'Matrice Tempi Attrav - Quantità'!$H$7/'Matrice Tempi Attrav - Quantità'!$I$7/'Matrice Tempi Attrav - Quantità'!$H$9</f>
        <v>0.3333333333333333</v>
      </c>
    </row>
    <row r="22" spans="1:7" ht="12.75">
      <c r="A22" s="114"/>
      <c r="B22" s="6"/>
      <c r="C22" s="15" t="s">
        <v>20</v>
      </c>
      <c r="D22" s="31">
        <f>E22+F22+G22</f>
        <v>1.5767195767195767</v>
      </c>
      <c r="E22" s="28">
        <f>'Matrice Costi Reparti'!$E22*'Matrice Tempi Attrav - Quantità'!$H$5/'Matrice Tempi Attrav - Quantità'!$I$5/'Matrice Tempi Attrav - Quantità'!$H$9</f>
        <v>0.14814814814814814</v>
      </c>
      <c r="F22" s="28">
        <f>'Matrice Costi Reparti'!$F22*'Matrice Tempi Attrav - Quantità'!$H$6/'Matrice Tempi Attrav - Quantità'!$I$6/'Matrice Tempi Attrav - Quantità'!$H$9</f>
        <v>0.761904761904762</v>
      </c>
      <c r="G22" s="27">
        <f>'Matrice Costi Reparti'!$G22*'Matrice Tempi Attrav - Quantità'!$H$7/'Matrice Tempi Attrav - Quantità'!$I$7/'Matrice Tempi Attrav - Quantità'!$H$9</f>
        <v>0.6666666666666666</v>
      </c>
    </row>
    <row r="23" spans="1:7" ht="15.75" thickBot="1">
      <c r="A23" s="114"/>
      <c r="B23" s="5"/>
      <c r="C23" s="16"/>
      <c r="D23" s="74"/>
      <c r="E23" s="29"/>
      <c r="F23" s="29"/>
      <c r="G23" s="29"/>
    </row>
    <row r="24" spans="1:7" ht="16.5" thickBot="1">
      <c r="A24" s="115"/>
      <c r="B24" s="65"/>
      <c r="C24" s="69" t="s">
        <v>43</v>
      </c>
      <c r="D24" s="72">
        <f>D9+D14+D19</f>
        <v>15.01746031746032</v>
      </c>
      <c r="E24" s="71">
        <f>E9+E14+E19</f>
        <v>6.222222222222223</v>
      </c>
      <c r="F24" s="71">
        <f>F9+F14+F19</f>
        <v>4.761904761904762</v>
      </c>
      <c r="G24" s="71">
        <f>G9+G14+G19</f>
        <v>4.033333333333333</v>
      </c>
    </row>
  </sheetData>
  <sheetProtection sheet="1" objects="1" scenarios="1"/>
  <mergeCells count="3">
    <mergeCell ref="A1:G1"/>
    <mergeCell ref="E4:G4"/>
    <mergeCell ref="A8:A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H27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5.8515625" style="10" customWidth="1"/>
    <col min="2" max="2" width="7.00390625" style="3" customWidth="1"/>
    <col min="3" max="3" width="44.140625" style="10" customWidth="1"/>
    <col min="4" max="8" width="17.421875" style="10" customWidth="1"/>
    <col min="9" max="16384" width="9.140625" style="10" customWidth="1"/>
  </cols>
  <sheetData>
    <row r="1" spans="4:8" ht="16.5" thickBot="1">
      <c r="D1" s="116" t="s">
        <v>30</v>
      </c>
      <c r="E1" s="117"/>
      <c r="F1" s="117"/>
      <c r="G1" s="117"/>
      <c r="H1" s="117"/>
    </row>
    <row r="3" ht="13.5" thickBot="1"/>
    <row r="4" spans="4:8" ht="16.5" thickBot="1">
      <c r="D4" s="111" t="s">
        <v>29</v>
      </c>
      <c r="E4" s="112"/>
      <c r="F4" s="112"/>
      <c r="G4" s="112"/>
      <c r="H4" s="112"/>
    </row>
    <row r="5" spans="4:8" ht="15.75">
      <c r="D5" s="40" t="s">
        <v>4</v>
      </c>
      <c r="E5" s="40" t="s">
        <v>5</v>
      </c>
      <c r="F5" s="40" t="s">
        <v>6</v>
      </c>
      <c r="G5" s="40" t="s">
        <v>7</v>
      </c>
      <c r="H5" s="40" t="s">
        <v>28</v>
      </c>
    </row>
    <row r="6" spans="4:8" ht="12.75">
      <c r="D6" s="22" t="s">
        <v>79</v>
      </c>
      <c r="E6" s="22" t="s">
        <v>79</v>
      </c>
      <c r="F6" s="22" t="s">
        <v>79</v>
      </c>
      <c r="G6" s="22" t="s">
        <v>79</v>
      </c>
      <c r="H6" s="22" t="s">
        <v>79</v>
      </c>
    </row>
    <row r="7" spans="4:8" ht="13.5" thickBot="1">
      <c r="D7" s="22" t="s">
        <v>2</v>
      </c>
      <c r="E7" s="22" t="s">
        <v>2</v>
      </c>
      <c r="F7" s="22" t="s">
        <v>2</v>
      </c>
      <c r="G7" s="22" t="s">
        <v>2</v>
      </c>
      <c r="H7" s="22" t="s">
        <v>2</v>
      </c>
    </row>
    <row r="8" spans="1:8" ht="13.5" thickBot="1">
      <c r="A8" s="113" t="s">
        <v>24</v>
      </c>
      <c r="B8" s="9" t="s">
        <v>21</v>
      </c>
      <c r="C8" s="13" t="s">
        <v>8</v>
      </c>
      <c r="D8" s="75">
        <f>SUM(D9:D10)</f>
        <v>1050</v>
      </c>
      <c r="E8" s="75">
        <f>SUM(E9:E10)</f>
        <v>16</v>
      </c>
      <c r="F8" s="75">
        <f>SUM(F9:F10)</f>
        <v>110</v>
      </c>
      <c r="G8" s="75">
        <f>SUM(G9:G10)</f>
        <v>29.28571428571429</v>
      </c>
      <c r="H8" s="75">
        <f>SUM(H9:H10)</f>
        <v>25.666666666666668</v>
      </c>
    </row>
    <row r="9" spans="1:8" ht="12.75">
      <c r="A9" s="114"/>
      <c r="B9" s="7"/>
      <c r="C9" s="14" t="s">
        <v>26</v>
      </c>
      <c r="D9" s="19">
        <f>'Matrice Costi Imput Dir'!$F$9</f>
        <v>1000</v>
      </c>
      <c r="E9" s="19">
        <f>'Matrice Costi Imput Dir'!$H$9</f>
        <v>15</v>
      </c>
      <c r="F9" s="19">
        <f>'Matrice Costi Imput Dir'!$J$9</f>
        <v>83.33333333333333</v>
      </c>
      <c r="G9" s="19">
        <f>'Matrice Costi Imput Dir'!$L$9</f>
        <v>0.7142857142857143</v>
      </c>
      <c r="H9" s="19">
        <f>'Matrice Costi Imput Dir'!$N$9</f>
        <v>5.666666666666667</v>
      </c>
    </row>
    <row r="10" spans="1:8" ht="12.75">
      <c r="A10" s="114"/>
      <c r="B10" s="4"/>
      <c r="C10" s="15" t="s">
        <v>25</v>
      </c>
      <c r="D10" s="19">
        <f>'Matrice Costi Imput Dir'!$F$10</f>
        <v>50</v>
      </c>
      <c r="E10" s="20">
        <f>'Matrice Costi Imput Dir'!$H$10</f>
        <v>1</v>
      </c>
      <c r="F10" s="19">
        <f>'Matrice Costi Imput Dir'!$J$10</f>
        <v>26.666666666666668</v>
      </c>
      <c r="G10" s="20">
        <f>'Matrice Costi Imput Dir'!$L$10</f>
        <v>28.571428571428573</v>
      </c>
      <c r="H10" s="19">
        <f>'Matrice Costi Imput Dir'!$N$10</f>
        <v>20</v>
      </c>
    </row>
    <row r="11" spans="1:8" ht="13.5" thickBot="1">
      <c r="A11" s="114"/>
      <c r="B11" s="5"/>
      <c r="C11" s="16"/>
      <c r="D11" s="21"/>
      <c r="E11" s="21"/>
      <c r="F11" s="21"/>
      <c r="G11" s="21"/>
      <c r="H11" s="21"/>
    </row>
    <row r="12" spans="1:8" ht="13.5" thickBot="1">
      <c r="A12" s="114"/>
      <c r="B12" s="9" t="s">
        <v>21</v>
      </c>
      <c r="C12" s="13" t="s">
        <v>12</v>
      </c>
      <c r="D12" s="75">
        <f>SUM(D13:D15)</f>
        <v>37.472222222222214</v>
      </c>
      <c r="E12" s="75">
        <f>SUM(E13:E15)</f>
        <v>0.4375</v>
      </c>
      <c r="F12" s="75">
        <f>SUM(F13:F15)</f>
        <v>34.53703703703704</v>
      </c>
      <c r="G12" s="75">
        <f>SUM(G13:G15)</f>
        <v>11.174603174603174</v>
      </c>
      <c r="H12" s="75">
        <f>SUM(H13:H15)</f>
        <v>4.12962962962963</v>
      </c>
    </row>
    <row r="13" spans="1:8" ht="12.75">
      <c r="A13" s="114"/>
      <c r="B13" s="8"/>
      <c r="C13" s="14" t="s">
        <v>9</v>
      </c>
      <c r="D13" s="19">
        <f>'Matrice Costi Imput Indir P1'!$D$10</f>
        <v>22.896825396825395</v>
      </c>
      <c r="E13" s="19">
        <f>'Matrice Costi Imput Indir P2'!$D$10</f>
        <v>0.125</v>
      </c>
      <c r="F13" s="19">
        <f>'Matrice Costi Imput Indir P3'!$D10</f>
        <v>30.185185185185187</v>
      </c>
      <c r="G13" s="19">
        <f>'Matrice Costi Imput Indir P4'!$D10</f>
        <v>10.158730158730158</v>
      </c>
      <c r="H13" s="19">
        <f>'Matrice Costi Imput Indir P5'!$D10</f>
        <v>2.195767195767196</v>
      </c>
    </row>
    <row r="14" spans="1:8" ht="12.75">
      <c r="A14" s="114"/>
      <c r="B14" s="6"/>
      <c r="C14" s="15" t="s">
        <v>10</v>
      </c>
      <c r="D14" s="19">
        <f>'Matrice Costi Imput Indir P1'!$D$11</f>
        <v>11.126984126984127</v>
      </c>
      <c r="E14" s="19">
        <f>'Matrice Costi Imput Indir P2'!$D$11</f>
        <v>0.25</v>
      </c>
      <c r="F14" s="19">
        <f>'Matrice Costi Imput Indir P3'!$D11</f>
        <v>2.5925925925925926</v>
      </c>
      <c r="G14" s="19">
        <f>'Matrice Costi Imput Indir P4'!$D11</f>
        <v>0.5079365079365079</v>
      </c>
      <c r="H14" s="19">
        <f>'Matrice Costi Imput Indir P5'!$D11</f>
        <v>1.5026455026455028</v>
      </c>
    </row>
    <row r="15" spans="1:8" ht="12.75">
      <c r="A15" s="114"/>
      <c r="B15" s="6"/>
      <c r="C15" s="15" t="s">
        <v>11</v>
      </c>
      <c r="D15" s="19">
        <f>'Matrice Costi Imput Indir P1'!$D$12</f>
        <v>3.448412698412698</v>
      </c>
      <c r="E15" s="19">
        <f>'Matrice Costi Imput Indir P2'!$D$12</f>
        <v>0.0625</v>
      </c>
      <c r="F15" s="19">
        <f>'Matrice Costi Imput Indir P3'!$D12</f>
        <v>1.7592592592592593</v>
      </c>
      <c r="G15" s="19">
        <f>'Matrice Costi Imput Indir P4'!$D12</f>
        <v>0.5079365079365079</v>
      </c>
      <c r="H15" s="19">
        <f>'Matrice Costi Imput Indir P5'!$D12</f>
        <v>0.43121693121693117</v>
      </c>
    </row>
    <row r="16" spans="1:8" ht="13.5" thickBot="1">
      <c r="A16" s="114"/>
      <c r="B16" s="5"/>
      <c r="C16" s="17"/>
      <c r="D16" s="21"/>
      <c r="E16" s="21"/>
      <c r="F16" s="21"/>
      <c r="G16" s="21"/>
      <c r="H16" s="21"/>
    </row>
    <row r="17" spans="1:8" ht="13.5" thickBot="1">
      <c r="A17" s="114"/>
      <c r="B17" s="9" t="s">
        <v>22</v>
      </c>
      <c r="C17" s="18" t="s">
        <v>13</v>
      </c>
      <c r="D17" s="75">
        <f>SUM(D18:D20)</f>
        <v>64.8015873015873</v>
      </c>
      <c r="E17" s="75">
        <f>SUM(E18:E20)</f>
        <v>0.325</v>
      </c>
      <c r="F17" s="75">
        <f>SUM(F18:F20)</f>
        <v>84.4074074074074</v>
      </c>
      <c r="G17" s="75">
        <f>SUM(G18:G20)</f>
        <v>28.444444444444443</v>
      </c>
      <c r="H17" s="75">
        <f>SUM(H18:H20)</f>
        <v>6.157671957671957</v>
      </c>
    </row>
    <row r="18" spans="1:8" ht="12.75">
      <c r="A18" s="114"/>
      <c r="B18" s="8"/>
      <c r="C18" s="14" t="s">
        <v>14</v>
      </c>
      <c r="D18" s="19">
        <f>'Matrice Costi Imput Indir P1'!$D$15</f>
        <v>49.39682539682539</v>
      </c>
      <c r="E18" s="19">
        <f>'Matrice Costi Imput Indir P2'!$D$15</f>
        <v>0.1</v>
      </c>
      <c r="F18" s="19">
        <f>'Matrice Costi Imput Indir P3'!$D15</f>
        <v>74.51851851851852</v>
      </c>
      <c r="G18" s="19">
        <f>'Matrice Costi Imput Indir P4'!$D15</f>
        <v>25.396825396825395</v>
      </c>
      <c r="H18" s="19">
        <f>'Matrice Costi Imput Indir P5'!$D15</f>
        <v>4.351322751322751</v>
      </c>
    </row>
    <row r="19" spans="1:8" ht="12.75">
      <c r="A19" s="114"/>
      <c r="B19" s="6"/>
      <c r="C19" s="15" t="s">
        <v>15</v>
      </c>
      <c r="D19" s="19">
        <f>'Matrice Costi Imput Indir P1'!$D$16</f>
        <v>5.111111111111112</v>
      </c>
      <c r="E19" s="19">
        <f>'Matrice Costi Imput Indir P2'!$D$16</f>
        <v>0.1</v>
      </c>
      <c r="F19" s="19">
        <f>'Matrice Costi Imput Indir P3'!$D16</f>
        <v>7.851851851851852</v>
      </c>
      <c r="G19" s="19">
        <f>'Matrice Costi Imput Indir P4'!$D16</f>
        <v>2.5396825396825395</v>
      </c>
      <c r="H19" s="19">
        <f>'Matrice Costi Imput Indir P5'!$D16</f>
        <v>0.6370370370370371</v>
      </c>
    </row>
    <row r="20" spans="1:8" ht="12.75">
      <c r="A20" s="114"/>
      <c r="B20" s="6"/>
      <c r="C20" s="15" t="s">
        <v>16</v>
      </c>
      <c r="D20" s="19">
        <f>'Matrice Costi Imput Indir P1'!$D$17</f>
        <v>10.293650793650794</v>
      </c>
      <c r="E20" s="19">
        <f>'Matrice Costi Imput Indir P2'!$D$17</f>
        <v>0.125</v>
      </c>
      <c r="F20" s="19">
        <f>'Matrice Costi Imput Indir P3'!$D17</f>
        <v>2.037037037037037</v>
      </c>
      <c r="G20" s="19">
        <f>'Matrice Costi Imput Indir P4'!$D17</f>
        <v>0.5079365079365079</v>
      </c>
      <c r="H20" s="19">
        <f>'Matrice Costi Imput Indir P5'!$D17</f>
        <v>1.1693121693121693</v>
      </c>
    </row>
    <row r="21" spans="1:8" ht="13.5" thickBot="1">
      <c r="A21" s="114"/>
      <c r="B21" s="5"/>
      <c r="C21" s="17"/>
      <c r="D21" s="21"/>
      <c r="E21" s="21"/>
      <c r="F21" s="21"/>
      <c r="G21" s="21"/>
      <c r="H21" s="21"/>
    </row>
    <row r="22" spans="1:8" ht="13.5" thickBot="1">
      <c r="A22" s="114"/>
      <c r="B22" s="9" t="s">
        <v>23</v>
      </c>
      <c r="C22" s="18" t="s">
        <v>17</v>
      </c>
      <c r="D22" s="75">
        <f>SUM(D23:D25)</f>
        <v>36.047619047619044</v>
      </c>
      <c r="E22" s="75">
        <f>SUM(E23:E25)</f>
        <v>0.75</v>
      </c>
      <c r="F22" s="75">
        <f>SUM(F23:F25)</f>
        <v>12.222222222222223</v>
      </c>
      <c r="G22" s="75">
        <f>SUM(G23:G25)</f>
        <v>3.0476190476190474</v>
      </c>
      <c r="H22" s="75">
        <f>SUM(H23:H25)</f>
        <v>4.73015873015873</v>
      </c>
    </row>
    <row r="23" spans="1:8" ht="12.75">
      <c r="A23" s="114"/>
      <c r="B23" s="8"/>
      <c r="C23" s="14" t="s">
        <v>18</v>
      </c>
      <c r="D23" s="19">
        <f>'Matrice Costi Imput Indir P1'!$D$20</f>
        <v>18.023809523809526</v>
      </c>
      <c r="E23" s="19">
        <f>'Matrice Costi Imput Indir P2'!$D$20</f>
        <v>0.375</v>
      </c>
      <c r="F23" s="19">
        <f>'Matrice Costi Imput Indir P3'!$D20</f>
        <v>6.111111111111111</v>
      </c>
      <c r="G23" s="19">
        <f>'Matrice Costi Imput Indir P4'!$D20</f>
        <v>1.523809523809524</v>
      </c>
      <c r="H23" s="19">
        <f>'Matrice Costi Imput Indir P5'!$D20</f>
        <v>2.365079365079365</v>
      </c>
    </row>
    <row r="24" spans="1:8" ht="12.75">
      <c r="A24" s="114"/>
      <c r="B24" s="6"/>
      <c r="C24" s="15" t="s">
        <v>19</v>
      </c>
      <c r="D24" s="19">
        <f>'Matrice Costi Imput Indir P1'!$D$21</f>
        <v>6.007936507936507</v>
      </c>
      <c r="E24" s="19">
        <f>'Matrice Costi Imput Indir P2'!$D$21</f>
        <v>0.125</v>
      </c>
      <c r="F24" s="19">
        <f>'Matrice Costi Imput Indir P3'!$D21</f>
        <v>2.037037037037037</v>
      </c>
      <c r="G24" s="19">
        <f>'Matrice Costi Imput Indir P4'!$D21</f>
        <v>0.5079365079365079</v>
      </c>
      <c r="H24" s="19">
        <f>'Matrice Costi Imput Indir P5'!$D21</f>
        <v>0.7883597883597884</v>
      </c>
    </row>
    <row r="25" spans="1:8" ht="12.75">
      <c r="A25" s="114"/>
      <c r="B25" s="6"/>
      <c r="C25" s="15" t="s">
        <v>20</v>
      </c>
      <c r="D25" s="19">
        <f>'Matrice Costi Imput Indir P1'!$D$22</f>
        <v>12.015873015873014</v>
      </c>
      <c r="E25" s="19">
        <f>'Matrice Costi Imput Indir P2'!$D$22</f>
        <v>0.25</v>
      </c>
      <c r="F25" s="19">
        <f>'Matrice Costi Imput Indir P3'!$D22</f>
        <v>4.074074074074074</v>
      </c>
      <c r="G25" s="19">
        <f>'Matrice Costi Imput Indir P4'!$D22</f>
        <v>1.0158730158730158</v>
      </c>
      <c r="H25" s="19">
        <f>'Matrice Costi Imput Indir P5'!$D22</f>
        <v>1.5767195767195767</v>
      </c>
    </row>
    <row r="26" spans="1:8" ht="13.5" thickBot="1">
      <c r="A26" s="114"/>
      <c r="B26" s="5"/>
      <c r="C26" s="17"/>
      <c r="D26" s="21"/>
      <c r="E26" s="21"/>
      <c r="F26" s="21"/>
      <c r="G26" s="21"/>
      <c r="H26" s="21"/>
    </row>
    <row r="27" spans="1:8" ht="16.5" thickBot="1">
      <c r="A27" s="115"/>
      <c r="B27" s="97"/>
      <c r="C27" s="98" t="s">
        <v>27</v>
      </c>
      <c r="D27" s="99">
        <f>D22+D17+D12+D8</f>
        <v>1188.3214285714284</v>
      </c>
      <c r="E27" s="99">
        <f>E22+E17+E12+E8</f>
        <v>17.5125</v>
      </c>
      <c r="F27" s="99">
        <f>F22+F17+F12+F8</f>
        <v>241.16666666666669</v>
      </c>
      <c r="G27" s="99">
        <f>G22+G17+G12+G8</f>
        <v>71.95238095238095</v>
      </c>
      <c r="H27" s="99">
        <f>H22+H17+H12+H8</f>
        <v>40.68412698412698</v>
      </c>
    </row>
  </sheetData>
  <sheetProtection sheet="1" objects="1" scenarios="1"/>
  <mergeCells count="3">
    <mergeCell ref="D4:H4"/>
    <mergeCell ref="A8:A27"/>
    <mergeCell ref="D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R10"/>
  <sheetViews>
    <sheetView zoomScale="120" zoomScaleNormal="120" workbookViewId="0" topLeftCell="A1">
      <selection activeCell="D6" sqref="D6"/>
    </sheetView>
  </sheetViews>
  <sheetFormatPr defaultColWidth="9.140625" defaultRowHeight="12.75"/>
  <cols>
    <col min="1" max="1" width="36.7109375" style="1" customWidth="1"/>
    <col min="2" max="3" width="9.140625" style="2" customWidth="1"/>
    <col min="4" max="6" width="9.140625" style="1" customWidth="1"/>
    <col min="7" max="7" width="11.57421875" style="1" bestFit="1" customWidth="1"/>
    <col min="8" max="8" width="9.140625" style="1" customWidth="1"/>
    <col min="9" max="9" width="12.140625" style="1" customWidth="1"/>
    <col min="10" max="10" width="13.421875" style="1" customWidth="1"/>
    <col min="11" max="16384" width="9.140625" style="1" customWidth="1"/>
  </cols>
  <sheetData>
    <row r="1" spans="1:9" ht="16.5" customHeight="1" thickBot="1">
      <c r="A1" s="121" t="s">
        <v>55</v>
      </c>
      <c r="B1" s="122"/>
      <c r="C1" s="122"/>
      <c r="D1" s="122"/>
      <c r="E1" s="122"/>
      <c r="F1" s="122"/>
      <c r="G1" s="122"/>
      <c r="H1" s="122"/>
      <c r="I1" s="123"/>
    </row>
    <row r="2" ht="13.5" thickBot="1"/>
    <row r="3" spans="4:9" ht="27" thickBot="1">
      <c r="D3" s="118" t="s">
        <v>29</v>
      </c>
      <c r="E3" s="119"/>
      <c r="F3" s="119"/>
      <c r="G3" s="119"/>
      <c r="H3" s="120"/>
      <c r="I3" s="44" t="s">
        <v>48</v>
      </c>
    </row>
    <row r="4" spans="4:18" ht="16.5" thickBot="1">
      <c r="D4" s="47" t="s">
        <v>4</v>
      </c>
      <c r="E4" s="47" t="s">
        <v>5</v>
      </c>
      <c r="F4" s="47" t="s">
        <v>6</v>
      </c>
      <c r="G4" s="47" t="s">
        <v>7</v>
      </c>
      <c r="H4" s="47" t="s">
        <v>28</v>
      </c>
      <c r="I4" s="46" t="s">
        <v>46</v>
      </c>
      <c r="R4" s="39"/>
    </row>
    <row r="5" spans="1:10" ht="26.25">
      <c r="A5" s="53" t="s">
        <v>52</v>
      </c>
      <c r="B5" s="49" t="s">
        <v>49</v>
      </c>
      <c r="C5" s="41" t="s">
        <v>46</v>
      </c>
      <c r="D5" s="93">
        <v>200</v>
      </c>
      <c r="E5" s="93">
        <v>0</v>
      </c>
      <c r="F5" s="93">
        <v>1000</v>
      </c>
      <c r="G5" s="93">
        <v>800</v>
      </c>
      <c r="H5" s="93">
        <v>250</v>
      </c>
      <c r="I5" s="46">
        <f>SUM(D5:H5)</f>
        <v>2250</v>
      </c>
      <c r="J5" s="62" t="s">
        <v>59</v>
      </c>
    </row>
    <row r="6" spans="1:10" ht="26.25">
      <c r="A6" s="54" t="s">
        <v>53</v>
      </c>
      <c r="B6" s="50" t="s">
        <v>50</v>
      </c>
      <c r="C6" s="42" t="s">
        <v>46</v>
      </c>
      <c r="D6" s="94">
        <v>300</v>
      </c>
      <c r="E6" s="94">
        <v>0</v>
      </c>
      <c r="F6" s="94">
        <v>0</v>
      </c>
      <c r="G6" s="94">
        <v>0</v>
      </c>
      <c r="H6" s="94">
        <v>400</v>
      </c>
      <c r="I6" s="46">
        <f>SUM(D6:H6)</f>
        <v>700</v>
      </c>
      <c r="J6" s="63" t="s">
        <v>60</v>
      </c>
    </row>
    <row r="7" spans="1:10" ht="26.25">
      <c r="A7" s="54" t="s">
        <v>54</v>
      </c>
      <c r="B7" s="50" t="s">
        <v>51</v>
      </c>
      <c r="C7" s="42" t="s">
        <v>46</v>
      </c>
      <c r="D7" s="94">
        <v>100</v>
      </c>
      <c r="E7" s="94">
        <v>300</v>
      </c>
      <c r="F7" s="94">
        <v>200</v>
      </c>
      <c r="G7" s="94">
        <v>0</v>
      </c>
      <c r="H7" s="94">
        <v>600</v>
      </c>
      <c r="I7" s="46">
        <f>SUM(D7:H7)</f>
        <v>1200</v>
      </c>
      <c r="J7" s="63" t="s">
        <v>61</v>
      </c>
    </row>
    <row r="8" spans="1:10" ht="27" thickBot="1">
      <c r="A8" s="55" t="s">
        <v>47</v>
      </c>
      <c r="B8" s="51" t="s">
        <v>63</v>
      </c>
      <c r="C8" s="43" t="s">
        <v>46</v>
      </c>
      <c r="D8" s="48">
        <f>SUM(D5:D7)</f>
        <v>600</v>
      </c>
      <c r="E8" s="48">
        <f>SUM(E5:E7)</f>
        <v>300</v>
      </c>
      <c r="F8" s="48">
        <f>SUM(F5:F7)</f>
        <v>1200</v>
      </c>
      <c r="G8" s="48">
        <f>SUM(G5:G7)</f>
        <v>800</v>
      </c>
      <c r="H8" s="48">
        <f>SUM(H5:H7)</f>
        <v>1250</v>
      </c>
      <c r="I8" s="57">
        <f>SUM(D8:H8)</f>
        <v>4150</v>
      </c>
      <c r="J8" s="64" t="s">
        <v>62</v>
      </c>
    </row>
    <row r="9" spans="1:8" ht="16.5" thickBot="1">
      <c r="A9" s="56" t="s">
        <v>0</v>
      </c>
      <c r="B9" s="52" t="s">
        <v>44</v>
      </c>
      <c r="C9" s="45" t="s">
        <v>3</v>
      </c>
      <c r="D9" s="96">
        <v>100</v>
      </c>
      <c r="E9" s="96">
        <v>2000</v>
      </c>
      <c r="F9" s="96">
        <v>300</v>
      </c>
      <c r="G9" s="96">
        <v>700</v>
      </c>
      <c r="H9" s="96">
        <v>1500</v>
      </c>
    </row>
    <row r="10" spans="4:8" ht="12.75">
      <c r="D10" s="2"/>
      <c r="E10" s="2"/>
      <c r="F10" s="2"/>
      <c r="G10" s="2"/>
      <c r="H10" s="2"/>
    </row>
  </sheetData>
  <sheetProtection sheet="1" objects="1" scenarios="1"/>
  <mergeCells count="2">
    <mergeCell ref="D3:H3"/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N16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5.8515625" style="10" customWidth="1"/>
    <col min="2" max="2" width="7.00390625" style="3" customWidth="1"/>
    <col min="3" max="3" width="37.57421875" style="10" customWidth="1"/>
    <col min="4" max="4" width="17.421875" style="10" customWidth="1"/>
    <col min="5" max="14" width="15.7109375" style="10" customWidth="1"/>
    <col min="15" max="16384" width="9.140625" style="10" customWidth="1"/>
  </cols>
  <sheetData>
    <row r="1" spans="5:14" ht="16.5" thickBot="1">
      <c r="E1" s="116" t="s">
        <v>58</v>
      </c>
      <c r="F1" s="117"/>
      <c r="G1" s="117"/>
      <c r="H1" s="117"/>
      <c r="I1" s="117"/>
      <c r="J1" s="117"/>
      <c r="K1" s="117"/>
      <c r="L1" s="117"/>
      <c r="M1" s="117"/>
      <c r="N1" s="127"/>
    </row>
    <row r="3" ht="13.5" thickBot="1"/>
    <row r="4" spans="5:14" ht="16.5" thickBot="1">
      <c r="E4" s="111" t="s">
        <v>29</v>
      </c>
      <c r="F4" s="112"/>
      <c r="G4" s="112"/>
      <c r="H4" s="112"/>
      <c r="I4" s="112"/>
      <c r="J4" s="112"/>
      <c r="K4" s="112"/>
      <c r="L4" s="112"/>
      <c r="M4" s="112"/>
      <c r="N4" s="126"/>
    </row>
    <row r="5" spans="5:14" ht="16.5" thickBot="1">
      <c r="E5" s="124" t="s">
        <v>4</v>
      </c>
      <c r="F5" s="125"/>
      <c r="G5" s="124" t="s">
        <v>5</v>
      </c>
      <c r="H5" s="125"/>
      <c r="I5" s="124" t="s">
        <v>6</v>
      </c>
      <c r="J5" s="125"/>
      <c r="K5" s="124" t="s">
        <v>7</v>
      </c>
      <c r="L5" s="125"/>
      <c r="M5" s="124" t="s">
        <v>28</v>
      </c>
      <c r="N5" s="125"/>
    </row>
    <row r="6" spans="4:14" ht="13.5" thickBot="1">
      <c r="D6" s="33" t="s">
        <v>31</v>
      </c>
      <c r="E6" s="22" t="s">
        <v>31</v>
      </c>
      <c r="F6" s="23" t="s">
        <v>1</v>
      </c>
      <c r="G6" s="22" t="s">
        <v>31</v>
      </c>
      <c r="H6" s="23" t="s">
        <v>1</v>
      </c>
      <c r="I6" s="22" t="s">
        <v>31</v>
      </c>
      <c r="J6" s="23" t="s">
        <v>1</v>
      </c>
      <c r="K6" s="22" t="s">
        <v>31</v>
      </c>
      <c r="L6" s="23" t="s">
        <v>1</v>
      </c>
      <c r="M6" s="22" t="s">
        <v>31</v>
      </c>
      <c r="N6" s="23" t="s">
        <v>1</v>
      </c>
    </row>
    <row r="7" spans="3:14" ht="13.5" thickBot="1">
      <c r="C7" s="61" t="s">
        <v>57</v>
      </c>
      <c r="D7" s="34" t="s">
        <v>32</v>
      </c>
      <c r="E7" s="22" t="s">
        <v>32</v>
      </c>
      <c r="F7" s="23" t="s">
        <v>2</v>
      </c>
      <c r="G7" s="22" t="s">
        <v>2</v>
      </c>
      <c r="H7" s="23" t="s">
        <v>2</v>
      </c>
      <c r="I7" s="22" t="s">
        <v>2</v>
      </c>
      <c r="J7" s="23" t="s">
        <v>2</v>
      </c>
      <c r="K7" s="22" t="s">
        <v>2</v>
      </c>
      <c r="L7" s="23" t="s">
        <v>2</v>
      </c>
      <c r="M7" s="22" t="s">
        <v>2</v>
      </c>
      <c r="N7" s="23" t="s">
        <v>2</v>
      </c>
    </row>
    <row r="8" spans="1:14" ht="18.75" thickBot="1">
      <c r="A8" s="113" t="s">
        <v>24</v>
      </c>
      <c r="B8" s="9" t="s">
        <v>21</v>
      </c>
      <c r="C8" s="12" t="s">
        <v>8</v>
      </c>
      <c r="D8" s="32" t="s">
        <v>45</v>
      </c>
      <c r="E8" s="25" t="s">
        <v>33</v>
      </c>
      <c r="F8" s="36" t="s">
        <v>38</v>
      </c>
      <c r="G8" s="25" t="s">
        <v>34</v>
      </c>
      <c r="H8" s="36" t="s">
        <v>39</v>
      </c>
      <c r="I8" s="25" t="s">
        <v>35</v>
      </c>
      <c r="J8" s="36" t="s">
        <v>40</v>
      </c>
      <c r="K8" s="25" t="s">
        <v>36</v>
      </c>
      <c r="L8" s="36" t="s">
        <v>41</v>
      </c>
      <c r="M8" s="25" t="s">
        <v>37</v>
      </c>
      <c r="N8" s="36" t="s">
        <v>42</v>
      </c>
    </row>
    <row r="9" spans="1:14" ht="12.75">
      <c r="A9" s="114"/>
      <c r="B9" s="7"/>
      <c r="C9" s="14" t="s">
        <v>26</v>
      </c>
      <c r="D9" s="37">
        <f>E9+G9+I9+K9+M9</f>
        <v>164000</v>
      </c>
      <c r="E9" s="79">
        <v>100000</v>
      </c>
      <c r="F9" s="27">
        <f>E9/'Matrice Tempi Attrav - Quantità'!D9</f>
        <v>1000</v>
      </c>
      <c r="G9" s="79">
        <v>30000</v>
      </c>
      <c r="H9" s="27">
        <f>G9/'Matrice Tempi Attrav - Quantità'!E9</f>
        <v>15</v>
      </c>
      <c r="I9" s="79">
        <v>25000</v>
      </c>
      <c r="J9" s="27">
        <f>I9/'Matrice Tempi Attrav - Quantità'!F9</f>
        <v>83.33333333333333</v>
      </c>
      <c r="K9" s="79">
        <v>500</v>
      </c>
      <c r="L9" s="27">
        <f>K9/'Matrice Tempi Attrav - Quantità'!G9</f>
        <v>0.7142857142857143</v>
      </c>
      <c r="M9" s="79">
        <v>8500</v>
      </c>
      <c r="N9" s="27">
        <f>M9/'Matrice Tempi Attrav - Quantità'!H9</f>
        <v>5.666666666666667</v>
      </c>
    </row>
    <row r="10" spans="1:14" ht="12.75">
      <c r="A10" s="114"/>
      <c r="B10" s="4"/>
      <c r="C10" s="15" t="s">
        <v>25</v>
      </c>
      <c r="D10" s="38">
        <f>E10+G10+I10+K10+M10</f>
        <v>65000</v>
      </c>
      <c r="E10" s="81">
        <v>5000</v>
      </c>
      <c r="F10" s="28">
        <f>E10/'Matrice Tempi Attrav - Quantità'!D9</f>
        <v>50</v>
      </c>
      <c r="G10" s="81">
        <v>2000</v>
      </c>
      <c r="H10" s="28">
        <f>G10/'Matrice Tempi Attrav - Quantità'!E9</f>
        <v>1</v>
      </c>
      <c r="I10" s="81">
        <v>8000</v>
      </c>
      <c r="J10" s="28">
        <f>I10/'Matrice Tempi Attrav - Quantità'!F9</f>
        <v>26.666666666666668</v>
      </c>
      <c r="K10" s="81">
        <v>20000</v>
      </c>
      <c r="L10" s="28">
        <f>K10/'Matrice Tempi Attrav - Quantità'!G9</f>
        <v>28.571428571428573</v>
      </c>
      <c r="M10" s="81">
        <v>30000</v>
      </c>
      <c r="N10" s="28">
        <f>M10/'Matrice Tempi Attrav - Quantità'!H9</f>
        <v>20</v>
      </c>
    </row>
    <row r="11" spans="1:14" ht="13.5" thickBot="1">
      <c r="A11" s="114"/>
      <c r="B11" s="5"/>
      <c r="C11" s="16"/>
      <c r="D11" s="30"/>
      <c r="E11" s="21"/>
      <c r="F11" s="29"/>
      <c r="G11" s="21"/>
      <c r="H11" s="29"/>
      <c r="I11" s="21"/>
      <c r="J11" s="29"/>
      <c r="K11" s="21"/>
      <c r="L11" s="29"/>
      <c r="M11" s="21"/>
      <c r="N11" s="29"/>
    </row>
    <row r="12" spans="1:14" ht="13.5" thickBot="1">
      <c r="A12" s="115"/>
      <c r="B12" s="9"/>
      <c r="C12" s="18" t="s">
        <v>43</v>
      </c>
      <c r="D12" s="35">
        <f aca="true" t="shared" si="0" ref="D12:N12">SUM(D9:D11)</f>
        <v>229000</v>
      </c>
      <c r="E12" s="26">
        <f t="shared" si="0"/>
        <v>105000</v>
      </c>
      <c r="F12" s="11">
        <f t="shared" si="0"/>
        <v>1050</v>
      </c>
      <c r="G12" s="26">
        <f t="shared" si="0"/>
        <v>32000</v>
      </c>
      <c r="H12" s="11">
        <f t="shared" si="0"/>
        <v>16</v>
      </c>
      <c r="I12" s="26">
        <f t="shared" si="0"/>
        <v>33000</v>
      </c>
      <c r="J12" s="11">
        <f t="shared" si="0"/>
        <v>110</v>
      </c>
      <c r="K12" s="26">
        <f t="shared" si="0"/>
        <v>20500</v>
      </c>
      <c r="L12" s="11">
        <f t="shared" si="0"/>
        <v>29.28571428571429</v>
      </c>
      <c r="M12" s="26">
        <f t="shared" si="0"/>
        <v>38500</v>
      </c>
      <c r="N12" s="11">
        <f t="shared" si="0"/>
        <v>25.666666666666668</v>
      </c>
    </row>
    <row r="13" spans="1:14" ht="12.75">
      <c r="A13" s="92"/>
      <c r="B13" s="84"/>
      <c r="C13" s="85"/>
      <c r="D13" s="86"/>
      <c r="E13" s="86"/>
      <c r="F13" s="87"/>
      <c r="G13" s="86"/>
      <c r="H13" s="87"/>
      <c r="I13" s="86"/>
      <c r="J13" s="87"/>
      <c r="K13" s="86"/>
      <c r="L13" s="87"/>
      <c r="M13" s="86"/>
      <c r="N13" s="87"/>
    </row>
    <row r="14" ht="13.5" thickBot="1"/>
    <row r="15" spans="4:13" ht="13.5" thickBot="1">
      <c r="D15" s="88" t="s">
        <v>81</v>
      </c>
      <c r="E15" s="89" t="s">
        <v>82</v>
      </c>
      <c r="F15" s="89"/>
      <c r="G15" s="89" t="s">
        <v>83</v>
      </c>
      <c r="H15" s="89"/>
      <c r="I15" s="89" t="s">
        <v>84</v>
      </c>
      <c r="J15" s="89"/>
      <c r="K15" s="89" t="s">
        <v>85</v>
      </c>
      <c r="L15" s="89"/>
      <c r="M15" s="90" t="s">
        <v>86</v>
      </c>
    </row>
    <row r="16" spans="3:13" ht="13.5" thickBot="1">
      <c r="C16" s="68" t="s">
        <v>80</v>
      </c>
      <c r="D16" s="91">
        <f>SUM(E16:M16)</f>
        <v>4600</v>
      </c>
      <c r="E16" s="109">
        <f>'Matrice Tempi Attrav - Quantità'!$D$9</f>
        <v>100</v>
      </c>
      <c r="F16" s="83"/>
      <c r="G16" s="109">
        <f>'Matrice Tempi Attrav - Quantità'!$E$9</f>
        <v>2000</v>
      </c>
      <c r="H16" s="83"/>
      <c r="I16" s="109">
        <f>'Matrice Tempi Attrav - Quantità'!$F$9</f>
        <v>300</v>
      </c>
      <c r="J16" s="83"/>
      <c r="K16" s="109">
        <f>'Matrice Tempi Attrav - Quantità'!$G$9</f>
        <v>700</v>
      </c>
      <c r="L16" s="83"/>
      <c r="M16" s="110">
        <f>'Matrice Tempi Attrav - Quantità'!$H$9</f>
        <v>1500</v>
      </c>
    </row>
  </sheetData>
  <sheetProtection sheet="1" objects="1" scenarios="1"/>
  <mergeCells count="8">
    <mergeCell ref="M5:N5"/>
    <mergeCell ref="E4:N4"/>
    <mergeCell ref="A8:A12"/>
    <mergeCell ref="E1:N1"/>
    <mergeCell ref="E5:F5"/>
    <mergeCell ref="G5:H5"/>
    <mergeCell ref="I5:J5"/>
    <mergeCell ref="K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1:G24"/>
  <sheetViews>
    <sheetView zoomScale="120" zoomScaleNormal="120" workbookViewId="0" topLeftCell="A1">
      <selection activeCell="E10" sqref="E10"/>
    </sheetView>
  </sheetViews>
  <sheetFormatPr defaultColWidth="9.140625" defaultRowHeight="12.75"/>
  <cols>
    <col min="1" max="1" width="5.8515625" style="10" customWidth="1"/>
    <col min="2" max="2" width="7.00390625" style="3" customWidth="1"/>
    <col min="3" max="3" width="37.7109375" style="10" customWidth="1"/>
    <col min="4" max="4" width="17.421875" style="10" customWidth="1"/>
    <col min="5" max="7" width="15.7109375" style="10" customWidth="1"/>
    <col min="8" max="16384" width="9.140625" style="10" customWidth="1"/>
  </cols>
  <sheetData>
    <row r="1" spans="1:7" ht="16.5" customHeight="1" thickBot="1">
      <c r="A1" s="116" t="s">
        <v>90</v>
      </c>
      <c r="B1" s="122"/>
      <c r="C1" s="122"/>
      <c r="D1" s="122"/>
      <c r="E1" s="122"/>
      <c r="F1" s="122"/>
      <c r="G1" s="123"/>
    </row>
    <row r="3" ht="13.5" thickBot="1"/>
    <row r="4" spans="5:7" ht="16.5" thickBot="1">
      <c r="E4" s="111" t="s">
        <v>65</v>
      </c>
      <c r="F4" s="112"/>
      <c r="G4" s="112"/>
    </row>
    <row r="5" spans="5:7" ht="16.5" thickBot="1">
      <c r="E5" s="40" t="s">
        <v>64</v>
      </c>
      <c r="F5" s="40" t="s">
        <v>66</v>
      </c>
      <c r="G5" s="40" t="s">
        <v>67</v>
      </c>
    </row>
    <row r="6" spans="4:7" ht="12.75">
      <c r="D6" s="76" t="s">
        <v>91</v>
      </c>
      <c r="E6" s="22" t="s">
        <v>88</v>
      </c>
      <c r="F6" s="22" t="s">
        <v>89</v>
      </c>
      <c r="G6" s="22" t="s">
        <v>88</v>
      </c>
    </row>
    <row r="7" spans="4:7" ht="13.5" thickBot="1">
      <c r="D7" s="77" t="s">
        <v>32</v>
      </c>
      <c r="E7" s="22" t="s">
        <v>32</v>
      </c>
      <c r="F7" s="22" t="s">
        <v>32</v>
      </c>
      <c r="G7" s="22" t="s">
        <v>32</v>
      </c>
    </row>
    <row r="8" spans="1:7" ht="18.75" thickBot="1">
      <c r="A8" s="113" t="s">
        <v>24</v>
      </c>
      <c r="B8" s="9"/>
      <c r="C8" s="13" t="s">
        <v>56</v>
      </c>
      <c r="D8" s="78" t="s">
        <v>87</v>
      </c>
      <c r="E8" s="25" t="s">
        <v>68</v>
      </c>
      <c r="F8" s="25" t="s">
        <v>70</v>
      </c>
      <c r="G8" s="25" t="s">
        <v>72</v>
      </c>
    </row>
    <row r="9" spans="1:7" ht="16.5" thickBot="1">
      <c r="A9" s="114"/>
      <c r="B9" s="65" t="s">
        <v>21</v>
      </c>
      <c r="C9" s="66" t="s">
        <v>12</v>
      </c>
      <c r="D9" s="72">
        <f>SUM(D10:D12)</f>
        <v>29000</v>
      </c>
      <c r="E9" s="70">
        <f>SUM(E10:E12)</f>
        <v>22000</v>
      </c>
      <c r="F9" s="70">
        <f>SUM(F10:F12)</f>
        <v>3500</v>
      </c>
      <c r="G9" s="70">
        <f>SUM(G10:G12)</f>
        <v>3500</v>
      </c>
    </row>
    <row r="10" spans="1:7" ht="12.75">
      <c r="A10" s="114"/>
      <c r="B10" s="8"/>
      <c r="C10" s="14" t="s">
        <v>9</v>
      </c>
      <c r="D10" s="31">
        <f>SUM(E10:G10)</f>
        <v>22000</v>
      </c>
      <c r="E10" s="79">
        <v>20000</v>
      </c>
      <c r="F10" s="79">
        <v>1000</v>
      </c>
      <c r="G10" s="79">
        <v>1000</v>
      </c>
    </row>
    <row r="11" spans="1:7" ht="12.75">
      <c r="A11" s="114"/>
      <c r="B11" s="6"/>
      <c r="C11" s="15" t="s">
        <v>10</v>
      </c>
      <c r="D11" s="31">
        <f>SUM(E11:G11)</f>
        <v>5000</v>
      </c>
      <c r="E11" s="80">
        <v>1000</v>
      </c>
      <c r="F11" s="80">
        <v>2000</v>
      </c>
      <c r="G11" s="80">
        <v>2000</v>
      </c>
    </row>
    <row r="12" spans="1:7" ht="12.75">
      <c r="A12" s="114"/>
      <c r="B12" s="6"/>
      <c r="C12" s="15" t="s">
        <v>11</v>
      </c>
      <c r="D12" s="31">
        <f>SUM(E12:G12)</f>
        <v>2000</v>
      </c>
      <c r="E12" s="80">
        <v>1000</v>
      </c>
      <c r="F12" s="80">
        <v>500</v>
      </c>
      <c r="G12" s="80">
        <v>500</v>
      </c>
    </row>
    <row r="13" spans="1:7" ht="15.75" thickBot="1">
      <c r="A13" s="114"/>
      <c r="B13" s="5"/>
      <c r="C13" s="58"/>
      <c r="D13" s="73"/>
      <c r="E13" s="59"/>
      <c r="F13" s="59"/>
      <c r="G13" s="59"/>
    </row>
    <row r="14" spans="1:7" ht="16.5" thickBot="1">
      <c r="A14" s="114"/>
      <c r="B14" s="67" t="s">
        <v>22</v>
      </c>
      <c r="C14" s="68" t="s">
        <v>13</v>
      </c>
      <c r="D14" s="72">
        <f>SUM(D15:D17)</f>
        <v>61600</v>
      </c>
      <c r="E14" s="70">
        <f>SUM(E15:E17)</f>
        <v>56000</v>
      </c>
      <c r="F14" s="70">
        <f>SUM(F15:F17)</f>
        <v>3000</v>
      </c>
      <c r="G14" s="70">
        <f>SUM(G15:G17)</f>
        <v>2600</v>
      </c>
    </row>
    <row r="15" spans="1:7" ht="12.75">
      <c r="A15" s="114"/>
      <c r="B15" s="8"/>
      <c r="C15" s="14" t="s">
        <v>14</v>
      </c>
      <c r="D15" s="31">
        <f>SUM(E15:G15)</f>
        <v>51800</v>
      </c>
      <c r="E15" s="79">
        <v>50000</v>
      </c>
      <c r="F15" s="79">
        <v>1000</v>
      </c>
      <c r="G15" s="79">
        <v>800</v>
      </c>
    </row>
    <row r="16" spans="1:7" ht="12.75">
      <c r="A16" s="114"/>
      <c r="B16" s="6"/>
      <c r="C16" s="15" t="s">
        <v>15</v>
      </c>
      <c r="D16" s="31">
        <f>SUM(E16:G16)</f>
        <v>5800</v>
      </c>
      <c r="E16" s="81">
        <v>5000</v>
      </c>
      <c r="F16" s="81">
        <v>0</v>
      </c>
      <c r="G16" s="81">
        <v>800</v>
      </c>
    </row>
    <row r="17" spans="1:7" ht="12.75">
      <c r="A17" s="114"/>
      <c r="B17" s="6"/>
      <c r="C17" s="15" t="s">
        <v>16</v>
      </c>
      <c r="D17" s="31">
        <f>SUM(E17:G17)</f>
        <v>4000</v>
      </c>
      <c r="E17" s="81">
        <v>1000</v>
      </c>
      <c r="F17" s="81">
        <v>2000</v>
      </c>
      <c r="G17" s="81">
        <v>1000</v>
      </c>
    </row>
    <row r="18" spans="1:7" ht="15.75" thickBot="1">
      <c r="A18" s="114"/>
      <c r="B18" s="5"/>
      <c r="C18" s="58"/>
      <c r="D18" s="73"/>
      <c r="E18" s="59"/>
      <c r="F18" s="59"/>
      <c r="G18" s="59"/>
    </row>
    <row r="19" spans="1:7" ht="16.5" thickBot="1">
      <c r="A19" s="114"/>
      <c r="B19" s="67" t="s">
        <v>23</v>
      </c>
      <c r="C19" s="68" t="s">
        <v>17</v>
      </c>
      <c r="D19" s="72">
        <f>SUM(D20:D22)</f>
        <v>18000</v>
      </c>
      <c r="E19" s="70">
        <f>SUM(E20:E22)</f>
        <v>6000</v>
      </c>
      <c r="F19" s="70">
        <f>SUM(F20:F22)</f>
        <v>6000</v>
      </c>
      <c r="G19" s="70">
        <f>SUM(G20:G22)</f>
        <v>6000</v>
      </c>
    </row>
    <row r="20" spans="1:7" ht="12.75">
      <c r="A20" s="114"/>
      <c r="B20" s="8"/>
      <c r="C20" s="14" t="s">
        <v>18</v>
      </c>
      <c r="D20" s="31">
        <f>SUM(E20:G20)</f>
        <v>9000</v>
      </c>
      <c r="E20" s="82">
        <v>3000</v>
      </c>
      <c r="F20" s="82">
        <v>3000</v>
      </c>
      <c r="G20" s="82">
        <v>3000</v>
      </c>
    </row>
    <row r="21" spans="1:7" ht="12.75">
      <c r="A21" s="114"/>
      <c r="B21" s="6"/>
      <c r="C21" s="15" t="s">
        <v>19</v>
      </c>
      <c r="D21" s="31">
        <f>SUM(E21:G21)</f>
        <v>3000</v>
      </c>
      <c r="E21" s="80">
        <v>1000</v>
      </c>
      <c r="F21" s="80">
        <v>1000</v>
      </c>
      <c r="G21" s="80">
        <v>1000</v>
      </c>
    </row>
    <row r="22" spans="1:7" ht="12.75">
      <c r="A22" s="114"/>
      <c r="B22" s="6"/>
      <c r="C22" s="15" t="s">
        <v>20</v>
      </c>
      <c r="D22" s="31">
        <f>SUM(E22:G22)</f>
        <v>6000</v>
      </c>
      <c r="E22" s="80">
        <v>2000</v>
      </c>
      <c r="F22" s="80">
        <v>2000</v>
      </c>
      <c r="G22" s="80">
        <v>2000</v>
      </c>
    </row>
    <row r="23" spans="1:7" ht="15.75" thickBot="1">
      <c r="A23" s="114"/>
      <c r="B23" s="5"/>
      <c r="C23" s="16"/>
      <c r="D23" s="74"/>
      <c r="E23" s="21"/>
      <c r="F23" s="21"/>
      <c r="G23" s="21"/>
    </row>
    <row r="24" spans="1:7" ht="16.5" thickBot="1">
      <c r="A24" s="115"/>
      <c r="B24" s="65"/>
      <c r="C24" s="69" t="s">
        <v>43</v>
      </c>
      <c r="D24" s="72">
        <f>D9+D14+D19</f>
        <v>108600</v>
      </c>
      <c r="E24" s="70">
        <f>E9+E14+E19</f>
        <v>84000</v>
      </c>
      <c r="F24" s="70">
        <f>F9+F14+F19</f>
        <v>12500</v>
      </c>
      <c r="G24" s="70">
        <f>G9+G14+G19</f>
        <v>12100</v>
      </c>
    </row>
  </sheetData>
  <sheetProtection sheet="1" objects="1" scenarios="1"/>
  <mergeCells count="3">
    <mergeCell ref="E4:G4"/>
    <mergeCell ref="A8:A24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G24"/>
  <sheetViews>
    <sheetView zoomScale="120" zoomScaleNormal="120" workbookViewId="0" topLeftCell="A1">
      <selection activeCell="E24" sqref="E24"/>
    </sheetView>
  </sheetViews>
  <sheetFormatPr defaultColWidth="9.140625" defaultRowHeight="12.75"/>
  <cols>
    <col min="1" max="1" width="5.8515625" style="10" customWidth="1"/>
    <col min="2" max="2" width="7.00390625" style="3" customWidth="1"/>
    <col min="3" max="3" width="37.7109375" style="10" customWidth="1"/>
    <col min="4" max="4" width="17.421875" style="10" customWidth="1"/>
    <col min="5" max="7" width="15.7109375" style="10" customWidth="1"/>
    <col min="8" max="16384" width="9.140625" style="10" customWidth="1"/>
  </cols>
  <sheetData>
    <row r="1" spans="1:7" ht="16.5" customHeight="1" thickBot="1">
      <c r="A1" s="116" t="s">
        <v>74</v>
      </c>
      <c r="B1" s="122"/>
      <c r="C1" s="122"/>
      <c r="D1" s="122"/>
      <c r="E1" s="122"/>
      <c r="F1" s="122"/>
      <c r="G1" s="123"/>
    </row>
    <row r="3" ht="13.5" thickBot="1"/>
    <row r="4" spans="5:7" ht="16.5" thickBot="1">
      <c r="E4" s="111" t="s">
        <v>65</v>
      </c>
      <c r="F4" s="112"/>
      <c r="G4" s="126"/>
    </row>
    <row r="5" spans="5:7" ht="16.5" thickBot="1">
      <c r="E5" s="47" t="s">
        <v>64</v>
      </c>
      <c r="F5" s="24" t="s">
        <v>66</v>
      </c>
      <c r="G5" s="24" t="s">
        <v>67</v>
      </c>
    </row>
    <row r="6" spans="4:7" ht="12.75">
      <c r="D6" s="76" t="s">
        <v>75</v>
      </c>
      <c r="E6" s="95" t="s">
        <v>1</v>
      </c>
      <c r="F6" s="95" t="s">
        <v>1</v>
      </c>
      <c r="G6" s="95" t="s">
        <v>1</v>
      </c>
    </row>
    <row r="7" spans="4:7" ht="13.5" thickBot="1">
      <c r="D7" s="77" t="s">
        <v>76</v>
      </c>
      <c r="E7" s="23" t="s">
        <v>2</v>
      </c>
      <c r="F7" s="23" t="s">
        <v>2</v>
      </c>
      <c r="G7" s="23" t="s">
        <v>2</v>
      </c>
    </row>
    <row r="8" spans="1:7" ht="18.75" thickBot="1">
      <c r="A8" s="113" t="s">
        <v>24</v>
      </c>
      <c r="B8" s="9"/>
      <c r="C8" s="13" t="s">
        <v>56</v>
      </c>
      <c r="D8" s="78" t="s">
        <v>78</v>
      </c>
      <c r="E8" s="36" t="s">
        <v>69</v>
      </c>
      <c r="F8" s="36" t="s">
        <v>71</v>
      </c>
      <c r="G8" s="36" t="s">
        <v>73</v>
      </c>
    </row>
    <row r="9" spans="1:7" ht="16.5" thickBot="1">
      <c r="A9" s="114"/>
      <c r="B9" s="65" t="s">
        <v>21</v>
      </c>
      <c r="C9" s="66" t="s">
        <v>12</v>
      </c>
      <c r="D9" s="72">
        <f>SUM(D10:D12)</f>
        <v>37.472222222222214</v>
      </c>
      <c r="E9" s="71">
        <f>SUM(E10:E12)</f>
        <v>19.555555555555557</v>
      </c>
      <c r="F9" s="71">
        <f>SUM(F10:F12)</f>
        <v>15</v>
      </c>
      <c r="G9" s="71">
        <f>SUM(G10:G12)</f>
        <v>2.9166666666666665</v>
      </c>
    </row>
    <row r="10" spans="1:7" ht="12.75">
      <c r="A10" s="114"/>
      <c r="B10" s="8"/>
      <c r="C10" s="14" t="s">
        <v>9</v>
      </c>
      <c r="D10" s="31">
        <f>E10+F10+G10</f>
        <v>22.896825396825395</v>
      </c>
      <c r="E10" s="28">
        <f>'Matrice Costi Reparti'!$E10*'Matrice Tempi Attrav - Quantità'!$D$5/'Matrice Tempi Attrav - Quantità'!$I$5/'Matrice Tempi Attrav - Quantità'!$D$9</f>
        <v>17.77777777777778</v>
      </c>
      <c r="F10" s="28">
        <f>'Matrice Costi Reparti'!$F10*'Matrice Tempi Attrav - Quantità'!$D$6/'Matrice Tempi Attrav - Quantità'!$I$6/'Matrice Tempi Attrav - Quantità'!$D$9</f>
        <v>4.285714285714286</v>
      </c>
      <c r="G10" s="27">
        <f>'Matrice Costi Reparti'!$G10*'Matrice Tempi Attrav - Quantità'!$D$7/'Matrice Tempi Attrav - Quantità'!$I$7/'Matrice Tempi Attrav - Quantità'!$D$9</f>
        <v>0.8333333333333333</v>
      </c>
    </row>
    <row r="11" spans="1:7" ht="12.75">
      <c r="A11" s="114"/>
      <c r="B11" s="6"/>
      <c r="C11" s="15" t="s">
        <v>10</v>
      </c>
      <c r="D11" s="31">
        <f>E11+F11+G11</f>
        <v>11.126984126984127</v>
      </c>
      <c r="E11" s="28">
        <f>'Matrice Costi Reparti'!$E11*'Matrice Tempi Attrav - Quantità'!$D$5/'Matrice Tempi Attrav - Quantità'!$I$5/'Matrice Tempi Attrav - Quantità'!$D$9</f>
        <v>0.8888888888888888</v>
      </c>
      <c r="F11" s="28">
        <f>'Matrice Costi Reparti'!$F11*'Matrice Tempi Attrav - Quantità'!$D$6/'Matrice Tempi Attrav - Quantità'!$I$6/'Matrice Tempi Attrav - Quantità'!$D$9</f>
        <v>8.571428571428571</v>
      </c>
      <c r="G11" s="27">
        <f>'Matrice Costi Reparti'!$G11*'Matrice Tempi Attrav - Quantità'!$D$7/'Matrice Tempi Attrav - Quantità'!$I$7/'Matrice Tempi Attrav - Quantità'!$D$9</f>
        <v>1.6666666666666665</v>
      </c>
    </row>
    <row r="12" spans="1:7" ht="12.75">
      <c r="A12" s="114"/>
      <c r="B12" s="6"/>
      <c r="C12" s="15" t="s">
        <v>11</v>
      </c>
      <c r="D12" s="31">
        <f>E12+F12+G12</f>
        <v>3.448412698412698</v>
      </c>
      <c r="E12" s="28">
        <f>'Matrice Costi Reparti'!$E12*'Matrice Tempi Attrav - Quantità'!$D$5/'Matrice Tempi Attrav - Quantità'!$I$5/'Matrice Tempi Attrav - Quantità'!$D$9</f>
        <v>0.8888888888888888</v>
      </c>
      <c r="F12" s="28">
        <f>'Matrice Costi Reparti'!$F12*'Matrice Tempi Attrav - Quantità'!$D$6/'Matrice Tempi Attrav - Quantità'!$I$6/'Matrice Tempi Attrav - Quantità'!$D$9</f>
        <v>2.142857142857143</v>
      </c>
      <c r="G12" s="27">
        <f>'Matrice Costi Reparti'!$G12*'Matrice Tempi Attrav - Quantità'!$D$7/'Matrice Tempi Attrav - Quantità'!$I$7/'Matrice Tempi Attrav - Quantità'!$D$9</f>
        <v>0.41666666666666663</v>
      </c>
    </row>
    <row r="13" spans="1:7" ht="15.75" thickBot="1">
      <c r="A13" s="114"/>
      <c r="B13" s="5"/>
      <c r="C13" s="58"/>
      <c r="D13" s="73"/>
      <c r="E13" s="60"/>
      <c r="F13" s="60"/>
      <c r="G13" s="60"/>
    </row>
    <row r="14" spans="1:7" ht="16.5" thickBot="1">
      <c r="A14" s="114"/>
      <c r="B14" s="67" t="s">
        <v>22</v>
      </c>
      <c r="C14" s="68" t="s">
        <v>13</v>
      </c>
      <c r="D14" s="72">
        <f>SUM(D15:D17)</f>
        <v>64.8015873015873</v>
      </c>
      <c r="E14" s="71">
        <f>SUM(E15:E17)</f>
        <v>49.77777777777777</v>
      </c>
      <c r="F14" s="71">
        <f>SUM(F15:F17)</f>
        <v>12.857142857142858</v>
      </c>
      <c r="G14" s="71">
        <f>SUM(G15:G17)</f>
        <v>2.166666666666667</v>
      </c>
    </row>
    <row r="15" spans="1:7" ht="12.75">
      <c r="A15" s="114"/>
      <c r="B15" s="8"/>
      <c r="C15" s="14" t="s">
        <v>14</v>
      </c>
      <c r="D15" s="31">
        <f>E15+F15+G15</f>
        <v>49.39682539682539</v>
      </c>
      <c r="E15" s="28">
        <f>'Matrice Costi Reparti'!$E15*'Matrice Tempi Attrav - Quantità'!$D$5/'Matrice Tempi Attrav - Quantità'!$I$5/'Matrice Tempi Attrav - Quantità'!$D$9</f>
        <v>44.44444444444444</v>
      </c>
      <c r="F15" s="28">
        <f>'Matrice Costi Reparti'!$F15*'Matrice Tempi Attrav - Quantità'!$D$6/'Matrice Tempi Attrav - Quantità'!$I$6/'Matrice Tempi Attrav - Quantità'!$D$9</f>
        <v>4.285714285714286</v>
      </c>
      <c r="G15" s="27">
        <f>'Matrice Costi Reparti'!$G15*'Matrice Tempi Attrav - Quantità'!$D$7/'Matrice Tempi Attrav - Quantità'!$I$7/'Matrice Tempi Attrav - Quantità'!$D$9</f>
        <v>0.6666666666666667</v>
      </c>
    </row>
    <row r="16" spans="1:7" ht="12.75">
      <c r="A16" s="114"/>
      <c r="B16" s="6"/>
      <c r="C16" s="15" t="s">
        <v>15</v>
      </c>
      <c r="D16" s="31">
        <f>E16+F16+G16</f>
        <v>5.111111111111112</v>
      </c>
      <c r="E16" s="28">
        <f>'Matrice Costi Reparti'!$E16*'Matrice Tempi Attrav - Quantità'!$D$5/'Matrice Tempi Attrav - Quantità'!$I$5/'Matrice Tempi Attrav - Quantità'!$D$9</f>
        <v>4.444444444444445</v>
      </c>
      <c r="F16" s="28">
        <f>'Matrice Costi Reparti'!$F16*'Matrice Tempi Attrav - Quantità'!$D$6/'Matrice Tempi Attrav - Quantità'!$I$6/'Matrice Tempi Attrav - Quantità'!$D$9</f>
        <v>0</v>
      </c>
      <c r="G16" s="27">
        <f>'Matrice Costi Reparti'!$G16*'Matrice Tempi Attrav - Quantità'!$D$7/'Matrice Tempi Attrav - Quantità'!$I$7/'Matrice Tempi Attrav - Quantità'!$D$9</f>
        <v>0.6666666666666667</v>
      </c>
    </row>
    <row r="17" spans="1:7" ht="12.75">
      <c r="A17" s="114"/>
      <c r="B17" s="6"/>
      <c r="C17" s="15" t="s">
        <v>16</v>
      </c>
      <c r="D17" s="31">
        <f>E17+F17+G17</f>
        <v>10.293650793650794</v>
      </c>
      <c r="E17" s="28">
        <f>'Matrice Costi Reparti'!$E17*'Matrice Tempi Attrav - Quantità'!$D$5/'Matrice Tempi Attrav - Quantità'!$I$5/'Matrice Tempi Attrav - Quantità'!$D$9</f>
        <v>0.8888888888888888</v>
      </c>
      <c r="F17" s="28">
        <f>'Matrice Costi Reparti'!$F17*'Matrice Tempi Attrav - Quantità'!$D$6/'Matrice Tempi Attrav - Quantità'!$I$6/'Matrice Tempi Attrav - Quantità'!$D$9</f>
        <v>8.571428571428571</v>
      </c>
      <c r="G17" s="27">
        <f>'Matrice Costi Reparti'!$G17*'Matrice Tempi Attrav - Quantità'!$D$7/'Matrice Tempi Attrav - Quantità'!$I$7/'Matrice Tempi Attrav - Quantità'!$D$9</f>
        <v>0.8333333333333333</v>
      </c>
    </row>
    <row r="18" spans="1:7" ht="15.75" thickBot="1">
      <c r="A18" s="114"/>
      <c r="B18" s="5"/>
      <c r="C18" s="58"/>
      <c r="D18" s="73"/>
      <c r="E18" s="60"/>
      <c r="F18" s="60"/>
      <c r="G18" s="60"/>
    </row>
    <row r="19" spans="1:7" ht="16.5" thickBot="1">
      <c r="A19" s="114"/>
      <c r="B19" s="67" t="s">
        <v>23</v>
      </c>
      <c r="C19" s="68" t="s">
        <v>17</v>
      </c>
      <c r="D19" s="72">
        <f>SUM(D20:D22)</f>
        <v>36.047619047619044</v>
      </c>
      <c r="E19" s="71">
        <f>SUM(E20:E22)</f>
        <v>5.333333333333334</v>
      </c>
      <c r="F19" s="71">
        <f>SUM(F20:F22)</f>
        <v>25.714285714285715</v>
      </c>
      <c r="G19" s="71">
        <f>SUM(G20:G22)</f>
        <v>5</v>
      </c>
    </row>
    <row r="20" spans="1:7" ht="12.75">
      <c r="A20" s="114"/>
      <c r="B20" s="8"/>
      <c r="C20" s="14" t="s">
        <v>18</v>
      </c>
      <c r="D20" s="31">
        <f>E20+F20+G20</f>
        <v>18.023809523809526</v>
      </c>
      <c r="E20" s="28">
        <f>'Matrice Costi Reparti'!$E20*'Matrice Tempi Attrav - Quantità'!$D$5/'Matrice Tempi Attrav - Quantità'!$I$5/'Matrice Tempi Attrav - Quantità'!$D$9</f>
        <v>2.666666666666667</v>
      </c>
      <c r="F20" s="28">
        <f>'Matrice Costi Reparti'!$F20*'Matrice Tempi Attrav - Quantità'!$D$6/'Matrice Tempi Attrav - Quantità'!$I$6/'Matrice Tempi Attrav - Quantità'!$D$9</f>
        <v>12.857142857142858</v>
      </c>
      <c r="G20" s="27">
        <f>'Matrice Costi Reparti'!$G20*'Matrice Tempi Attrav - Quantità'!$D$7/'Matrice Tempi Attrav - Quantità'!$I$7/'Matrice Tempi Attrav - Quantità'!$D$9</f>
        <v>2.5</v>
      </c>
    </row>
    <row r="21" spans="1:7" ht="12.75">
      <c r="A21" s="114"/>
      <c r="B21" s="6"/>
      <c r="C21" s="15" t="s">
        <v>19</v>
      </c>
      <c r="D21" s="31">
        <f>E21+F21+G21</f>
        <v>6.007936507936507</v>
      </c>
      <c r="E21" s="28">
        <f>'Matrice Costi Reparti'!$E21*'Matrice Tempi Attrav - Quantità'!$D$5/'Matrice Tempi Attrav - Quantità'!$I$5/'Matrice Tempi Attrav - Quantità'!$D$9</f>
        <v>0.8888888888888888</v>
      </c>
      <c r="F21" s="28">
        <f>'Matrice Costi Reparti'!$F21*'Matrice Tempi Attrav - Quantità'!$D$6/'Matrice Tempi Attrav - Quantità'!$I$6/'Matrice Tempi Attrav - Quantità'!$D$9</f>
        <v>4.285714285714286</v>
      </c>
      <c r="G21" s="27">
        <f>'Matrice Costi Reparti'!$G21*'Matrice Tempi Attrav - Quantità'!$D$7/'Matrice Tempi Attrav - Quantità'!$I$7/'Matrice Tempi Attrav - Quantità'!$D$9</f>
        <v>0.8333333333333333</v>
      </c>
    </row>
    <row r="22" spans="1:7" ht="12.75">
      <c r="A22" s="114"/>
      <c r="B22" s="6"/>
      <c r="C22" s="15" t="s">
        <v>20</v>
      </c>
      <c r="D22" s="31">
        <f>E22+F22+G22</f>
        <v>12.015873015873014</v>
      </c>
      <c r="E22" s="28">
        <f>'Matrice Costi Reparti'!$E22*'Matrice Tempi Attrav - Quantità'!$D$5/'Matrice Tempi Attrav - Quantità'!$I$5/'Matrice Tempi Attrav - Quantità'!$D$9</f>
        <v>1.7777777777777777</v>
      </c>
      <c r="F22" s="28">
        <f>'Matrice Costi Reparti'!$F22*'Matrice Tempi Attrav - Quantità'!$D$6/'Matrice Tempi Attrav - Quantità'!$I$6/'Matrice Tempi Attrav - Quantità'!$D$9</f>
        <v>8.571428571428571</v>
      </c>
      <c r="G22" s="27">
        <f>'Matrice Costi Reparti'!$G22*'Matrice Tempi Attrav - Quantità'!$D$7/'Matrice Tempi Attrav - Quantità'!$I$7/'Matrice Tempi Attrav - Quantità'!$D$9</f>
        <v>1.6666666666666665</v>
      </c>
    </row>
    <row r="23" spans="1:7" ht="15.75" thickBot="1">
      <c r="A23" s="114"/>
      <c r="B23" s="5"/>
      <c r="C23" s="16"/>
      <c r="D23" s="74"/>
      <c r="E23" s="29"/>
      <c r="F23" s="29"/>
      <c r="G23" s="29"/>
    </row>
    <row r="24" spans="1:7" ht="16.5" thickBot="1">
      <c r="A24" s="115"/>
      <c r="B24" s="65"/>
      <c r="C24" s="69" t="s">
        <v>43</v>
      </c>
      <c r="D24" s="72">
        <f>D9+D14+D19</f>
        <v>138.32142857142856</v>
      </c>
      <c r="E24" s="71">
        <f>E9+E14+E19</f>
        <v>74.66666666666666</v>
      </c>
      <c r="F24" s="71">
        <f>F9+F14+F19</f>
        <v>53.57142857142857</v>
      </c>
      <c r="G24" s="71">
        <f>G9+G14+G19</f>
        <v>10.083333333333334</v>
      </c>
    </row>
  </sheetData>
  <sheetProtection sheet="1" objects="1" scenarios="1"/>
  <mergeCells count="3">
    <mergeCell ref="A1:G1"/>
    <mergeCell ref="E4:G4"/>
    <mergeCell ref="A8:A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G24"/>
  <sheetViews>
    <sheetView zoomScale="120" zoomScaleNormal="120" workbookViewId="0" topLeftCell="A1">
      <selection activeCell="A1" sqref="A1:G1"/>
    </sheetView>
  </sheetViews>
  <sheetFormatPr defaultColWidth="9.140625" defaultRowHeight="12.75"/>
  <cols>
    <col min="1" max="1" width="5.8515625" style="10" customWidth="1"/>
    <col min="2" max="2" width="7.00390625" style="3" customWidth="1"/>
    <col min="3" max="3" width="37.7109375" style="10" customWidth="1"/>
    <col min="4" max="4" width="17.421875" style="10" customWidth="1"/>
    <col min="5" max="7" width="15.7109375" style="10" customWidth="1"/>
    <col min="8" max="16384" width="9.140625" style="10" customWidth="1"/>
  </cols>
  <sheetData>
    <row r="1" spans="1:7" ht="16.5" customHeight="1" thickBot="1">
      <c r="A1" s="116" t="s">
        <v>77</v>
      </c>
      <c r="B1" s="122"/>
      <c r="C1" s="122"/>
      <c r="D1" s="122"/>
      <c r="E1" s="122"/>
      <c r="F1" s="122"/>
      <c r="G1" s="123"/>
    </row>
    <row r="3" ht="13.5" thickBot="1"/>
    <row r="4" spans="5:7" ht="16.5" thickBot="1">
      <c r="E4" s="111" t="s">
        <v>65</v>
      </c>
      <c r="F4" s="112"/>
      <c r="G4" s="126"/>
    </row>
    <row r="5" spans="5:7" ht="16.5" thickBot="1">
      <c r="E5" s="47" t="s">
        <v>64</v>
      </c>
      <c r="F5" s="24" t="s">
        <v>66</v>
      </c>
      <c r="G5" s="24" t="s">
        <v>67</v>
      </c>
    </row>
    <row r="6" spans="4:7" ht="12.75">
      <c r="D6" s="76" t="s">
        <v>75</v>
      </c>
      <c r="E6" s="95" t="s">
        <v>1</v>
      </c>
      <c r="F6" s="95" t="s">
        <v>1</v>
      </c>
      <c r="G6" s="95" t="s">
        <v>1</v>
      </c>
    </row>
    <row r="7" spans="4:7" ht="13.5" thickBot="1">
      <c r="D7" s="77" t="s">
        <v>76</v>
      </c>
      <c r="E7" s="23" t="s">
        <v>2</v>
      </c>
      <c r="F7" s="23" t="s">
        <v>2</v>
      </c>
      <c r="G7" s="23" t="s">
        <v>2</v>
      </c>
    </row>
    <row r="8" spans="1:7" ht="18.75" thickBot="1">
      <c r="A8" s="113" t="s">
        <v>24</v>
      </c>
      <c r="B8" s="9"/>
      <c r="C8" s="13" t="s">
        <v>56</v>
      </c>
      <c r="D8" s="78" t="s">
        <v>78</v>
      </c>
      <c r="E8" s="36" t="s">
        <v>69</v>
      </c>
      <c r="F8" s="36" t="s">
        <v>71</v>
      </c>
      <c r="G8" s="36" t="s">
        <v>73</v>
      </c>
    </row>
    <row r="9" spans="1:7" ht="16.5" thickBot="1">
      <c r="A9" s="114"/>
      <c r="B9" s="65" t="s">
        <v>21</v>
      </c>
      <c r="C9" s="66" t="s">
        <v>12</v>
      </c>
      <c r="D9" s="72">
        <f>SUM(D10:D12)</f>
        <v>0.4375</v>
      </c>
      <c r="E9" s="71">
        <f>SUM(E10:E12)</f>
        <v>0</v>
      </c>
      <c r="F9" s="71">
        <f>SUM(F10:F12)</f>
        <v>0</v>
      </c>
      <c r="G9" s="71">
        <f>SUM(G10:G12)</f>
        <v>0.4375</v>
      </c>
    </row>
    <row r="10" spans="1:7" ht="12.75">
      <c r="A10" s="114"/>
      <c r="B10" s="8"/>
      <c r="C10" s="14" t="s">
        <v>9</v>
      </c>
      <c r="D10" s="31">
        <f>E10+F10+G10</f>
        <v>0.125</v>
      </c>
      <c r="E10" s="28">
        <f>'Matrice Costi Reparti'!$E10*'Matrice Tempi Attrav - Quantità'!$E$5/'Matrice Tempi Attrav - Quantità'!$I$5/'Matrice Tempi Attrav - Quantità'!$E$9</f>
        <v>0</v>
      </c>
      <c r="F10" s="28">
        <f>'Matrice Costi Reparti'!$F10*'Matrice Tempi Attrav - Quantità'!$E$6/'Matrice Tempi Attrav - Quantità'!$I$6/'Matrice Tempi Attrav - Quantità'!$E$9</f>
        <v>0</v>
      </c>
      <c r="G10" s="27">
        <f>'Matrice Costi Reparti'!$G10*'Matrice Tempi Attrav - Quantità'!$E$7/'Matrice Tempi Attrav - Quantità'!$I$7/'Matrice Tempi Attrav - Quantità'!$E$9</f>
        <v>0.125</v>
      </c>
    </row>
    <row r="11" spans="1:7" ht="12.75">
      <c r="A11" s="114"/>
      <c r="B11" s="6"/>
      <c r="C11" s="15" t="s">
        <v>10</v>
      </c>
      <c r="D11" s="31">
        <f>E11+F11+G11</f>
        <v>0.25</v>
      </c>
      <c r="E11" s="28">
        <f>'Matrice Costi Reparti'!$E11*'Matrice Tempi Attrav - Quantità'!$E$5/'Matrice Tempi Attrav - Quantità'!$I$5/'Matrice Tempi Attrav - Quantità'!$E$9</f>
        <v>0</v>
      </c>
      <c r="F11" s="28">
        <f>'Matrice Costi Reparti'!$F11*'Matrice Tempi Attrav - Quantità'!$E$6/'Matrice Tempi Attrav - Quantità'!$I$6/'Matrice Tempi Attrav - Quantità'!$E$9</f>
        <v>0</v>
      </c>
      <c r="G11" s="27">
        <f>'Matrice Costi Reparti'!$G11*'Matrice Tempi Attrav - Quantità'!$E$7/'Matrice Tempi Attrav - Quantità'!$I$7/'Matrice Tempi Attrav - Quantità'!$E$9</f>
        <v>0.25</v>
      </c>
    </row>
    <row r="12" spans="1:7" ht="12.75">
      <c r="A12" s="114"/>
      <c r="B12" s="6"/>
      <c r="C12" s="15" t="s">
        <v>11</v>
      </c>
      <c r="D12" s="31">
        <f>E12+F12+G12</f>
        <v>0.0625</v>
      </c>
      <c r="E12" s="28">
        <f>'Matrice Costi Reparti'!$E12*'Matrice Tempi Attrav - Quantità'!$E$5/'Matrice Tempi Attrav - Quantità'!$I$5/'Matrice Tempi Attrav - Quantità'!$E$9</f>
        <v>0</v>
      </c>
      <c r="F12" s="28">
        <f>'Matrice Costi Reparti'!$F12*'Matrice Tempi Attrav - Quantità'!$E$6/'Matrice Tempi Attrav - Quantità'!$I$6/'Matrice Tempi Attrav - Quantità'!$E$9</f>
        <v>0</v>
      </c>
      <c r="G12" s="27">
        <f>'Matrice Costi Reparti'!$G12*'Matrice Tempi Attrav - Quantità'!$E$7/'Matrice Tempi Attrav - Quantità'!$I$7/'Matrice Tempi Attrav - Quantità'!$E$9</f>
        <v>0.0625</v>
      </c>
    </row>
    <row r="13" spans="1:7" ht="15.75" thickBot="1">
      <c r="A13" s="114"/>
      <c r="B13" s="5"/>
      <c r="C13" s="58"/>
      <c r="D13" s="73"/>
      <c r="E13" s="60"/>
      <c r="F13" s="60"/>
      <c r="G13" s="60"/>
    </row>
    <row r="14" spans="1:7" ht="16.5" thickBot="1">
      <c r="A14" s="114"/>
      <c r="B14" s="67" t="s">
        <v>22</v>
      </c>
      <c r="C14" s="68" t="s">
        <v>13</v>
      </c>
      <c r="D14" s="72">
        <f>SUM(D15:D17)</f>
        <v>0.325</v>
      </c>
      <c r="E14" s="71">
        <f>SUM(E15:E17)</f>
        <v>0</v>
      </c>
      <c r="F14" s="71">
        <f>SUM(F15:F17)</f>
        <v>0</v>
      </c>
      <c r="G14" s="71">
        <f>SUM(G15:G17)</f>
        <v>0.325</v>
      </c>
    </row>
    <row r="15" spans="1:7" ht="12.75">
      <c r="A15" s="114"/>
      <c r="B15" s="8"/>
      <c r="C15" s="14" t="s">
        <v>14</v>
      </c>
      <c r="D15" s="31">
        <f>E15+F15+G15</f>
        <v>0.1</v>
      </c>
      <c r="E15" s="28">
        <f>'Matrice Costi Reparti'!$E15*'Matrice Tempi Attrav - Quantità'!$E$5/'Matrice Tempi Attrav - Quantità'!$I$5/'Matrice Tempi Attrav - Quantità'!$E$9</f>
        <v>0</v>
      </c>
      <c r="F15" s="28">
        <f>'Matrice Costi Reparti'!$F15*'Matrice Tempi Attrav - Quantità'!$E$6/'Matrice Tempi Attrav - Quantità'!$I$6/'Matrice Tempi Attrav - Quantità'!$E$9</f>
        <v>0</v>
      </c>
      <c r="G15" s="27">
        <f>'Matrice Costi Reparti'!$G15*'Matrice Tempi Attrav - Quantità'!$E$7/'Matrice Tempi Attrav - Quantità'!$I$7/'Matrice Tempi Attrav - Quantità'!$E$9</f>
        <v>0.1</v>
      </c>
    </row>
    <row r="16" spans="1:7" ht="12.75">
      <c r="A16" s="114"/>
      <c r="B16" s="6"/>
      <c r="C16" s="15" t="s">
        <v>15</v>
      </c>
      <c r="D16" s="31">
        <f>E16+F16+G16</f>
        <v>0.1</v>
      </c>
      <c r="E16" s="28">
        <f>'Matrice Costi Reparti'!$E16*'Matrice Tempi Attrav - Quantità'!$E$5/'Matrice Tempi Attrav - Quantità'!$I$5/'Matrice Tempi Attrav - Quantità'!$E$9</f>
        <v>0</v>
      </c>
      <c r="F16" s="28">
        <f>'Matrice Costi Reparti'!$F16*'Matrice Tempi Attrav - Quantità'!$E$6/'Matrice Tempi Attrav - Quantità'!$I$6/'Matrice Tempi Attrav - Quantità'!$E$9</f>
        <v>0</v>
      </c>
      <c r="G16" s="27">
        <f>'Matrice Costi Reparti'!$G16*'Matrice Tempi Attrav - Quantità'!$E$7/'Matrice Tempi Attrav - Quantità'!$I$7/'Matrice Tempi Attrav - Quantità'!$E$9</f>
        <v>0.1</v>
      </c>
    </row>
    <row r="17" spans="1:7" ht="12.75">
      <c r="A17" s="114"/>
      <c r="B17" s="6"/>
      <c r="C17" s="15" t="s">
        <v>16</v>
      </c>
      <c r="D17" s="31">
        <f>E17+F17+G17</f>
        <v>0.125</v>
      </c>
      <c r="E17" s="28">
        <f>'Matrice Costi Reparti'!$E17*'Matrice Tempi Attrav - Quantità'!$E$5/'Matrice Tempi Attrav - Quantità'!$I$5/'Matrice Tempi Attrav - Quantità'!$E$9</f>
        <v>0</v>
      </c>
      <c r="F17" s="28">
        <f>'Matrice Costi Reparti'!$F17*'Matrice Tempi Attrav - Quantità'!$E$6/'Matrice Tempi Attrav - Quantità'!$I$6/'Matrice Tempi Attrav - Quantità'!$E$9</f>
        <v>0</v>
      </c>
      <c r="G17" s="27">
        <f>'Matrice Costi Reparti'!$G17*'Matrice Tempi Attrav - Quantità'!$E$7/'Matrice Tempi Attrav - Quantità'!$I$7/'Matrice Tempi Attrav - Quantità'!$E$9</f>
        <v>0.125</v>
      </c>
    </row>
    <row r="18" spans="1:7" ht="15.75" thickBot="1">
      <c r="A18" s="114"/>
      <c r="B18" s="5"/>
      <c r="C18" s="58"/>
      <c r="D18" s="73"/>
      <c r="E18" s="60"/>
      <c r="F18" s="60"/>
      <c r="G18" s="60"/>
    </row>
    <row r="19" spans="1:7" ht="16.5" thickBot="1">
      <c r="A19" s="114"/>
      <c r="B19" s="67" t="s">
        <v>23</v>
      </c>
      <c r="C19" s="68" t="s">
        <v>17</v>
      </c>
      <c r="D19" s="72">
        <f>SUM(D20:D22)</f>
        <v>0.75</v>
      </c>
      <c r="E19" s="71">
        <f>SUM(E20:E22)</f>
        <v>0</v>
      </c>
      <c r="F19" s="71">
        <f>SUM(F20:F22)</f>
        <v>0</v>
      </c>
      <c r="G19" s="71">
        <f>SUM(G20:G22)</f>
        <v>0.75</v>
      </c>
    </row>
    <row r="20" spans="1:7" ht="12.75">
      <c r="A20" s="114"/>
      <c r="B20" s="8"/>
      <c r="C20" s="14" t="s">
        <v>18</v>
      </c>
      <c r="D20" s="31">
        <f>E20+F20+G20</f>
        <v>0.375</v>
      </c>
      <c r="E20" s="28">
        <f>'Matrice Costi Reparti'!$E20*'Matrice Tempi Attrav - Quantità'!$E$5/'Matrice Tempi Attrav - Quantità'!$I$5/'Matrice Tempi Attrav - Quantità'!$E$9</f>
        <v>0</v>
      </c>
      <c r="F20" s="28">
        <f>'Matrice Costi Reparti'!$F20*'Matrice Tempi Attrav - Quantità'!$E$6/'Matrice Tempi Attrav - Quantità'!$I$6/'Matrice Tempi Attrav - Quantità'!$E$9</f>
        <v>0</v>
      </c>
      <c r="G20" s="27">
        <f>'Matrice Costi Reparti'!$G20*'Matrice Tempi Attrav - Quantità'!$E$7/'Matrice Tempi Attrav - Quantità'!$I$7/'Matrice Tempi Attrav - Quantità'!$E$9</f>
        <v>0.375</v>
      </c>
    </row>
    <row r="21" spans="1:7" ht="12.75">
      <c r="A21" s="114"/>
      <c r="B21" s="6"/>
      <c r="C21" s="15" t="s">
        <v>19</v>
      </c>
      <c r="D21" s="31">
        <f>E21+F21+G21</f>
        <v>0.125</v>
      </c>
      <c r="E21" s="28">
        <f>'Matrice Costi Reparti'!$E21*'Matrice Tempi Attrav - Quantità'!$E$5/'Matrice Tempi Attrav - Quantità'!$I$5/'Matrice Tempi Attrav - Quantità'!$E$9</f>
        <v>0</v>
      </c>
      <c r="F21" s="28">
        <f>'Matrice Costi Reparti'!$F21*'Matrice Tempi Attrav - Quantità'!$E$6/'Matrice Tempi Attrav - Quantità'!$I$6/'Matrice Tempi Attrav - Quantità'!$E$9</f>
        <v>0</v>
      </c>
      <c r="G21" s="27">
        <f>'Matrice Costi Reparti'!$G21*'Matrice Tempi Attrav - Quantità'!$E$7/'Matrice Tempi Attrav - Quantità'!$I$7/'Matrice Tempi Attrav - Quantità'!$E$9</f>
        <v>0.125</v>
      </c>
    </row>
    <row r="22" spans="1:7" ht="12.75">
      <c r="A22" s="114"/>
      <c r="B22" s="6"/>
      <c r="C22" s="15" t="s">
        <v>20</v>
      </c>
      <c r="D22" s="31">
        <f>E22+F22+G22</f>
        <v>0.25</v>
      </c>
      <c r="E22" s="28">
        <f>'Matrice Costi Reparti'!$E22*'Matrice Tempi Attrav - Quantità'!$E$5/'Matrice Tempi Attrav - Quantità'!$I$5/'Matrice Tempi Attrav - Quantità'!$E$9</f>
        <v>0</v>
      </c>
      <c r="F22" s="28">
        <f>'Matrice Costi Reparti'!$F22*'Matrice Tempi Attrav - Quantità'!$E$6/'Matrice Tempi Attrav - Quantità'!$I$6/'Matrice Tempi Attrav - Quantità'!$E$9</f>
        <v>0</v>
      </c>
      <c r="G22" s="27">
        <f>'Matrice Costi Reparti'!$G22*'Matrice Tempi Attrav - Quantità'!$E$7/'Matrice Tempi Attrav - Quantità'!$I$7/'Matrice Tempi Attrav - Quantità'!$E$9</f>
        <v>0.25</v>
      </c>
    </row>
    <row r="23" spans="1:7" ht="15.75" thickBot="1">
      <c r="A23" s="114"/>
      <c r="B23" s="5"/>
      <c r="C23" s="16"/>
      <c r="D23" s="74"/>
      <c r="E23" s="29"/>
      <c r="F23" s="29"/>
      <c r="G23" s="29"/>
    </row>
    <row r="24" spans="1:7" ht="16.5" thickBot="1">
      <c r="A24" s="115"/>
      <c r="B24" s="65"/>
      <c r="C24" s="69" t="s">
        <v>43</v>
      </c>
      <c r="D24" s="72">
        <f>D9+D14+D19</f>
        <v>1.5125</v>
      </c>
      <c r="E24" s="71">
        <f>E9+E14+E19</f>
        <v>0</v>
      </c>
      <c r="F24" s="71">
        <f>F9+F14+F19</f>
        <v>0</v>
      </c>
      <c r="G24" s="71">
        <f>G9+G14+G19</f>
        <v>1.5125</v>
      </c>
    </row>
  </sheetData>
  <sheetProtection sheet="1" objects="1" scenarios="1"/>
  <mergeCells count="3">
    <mergeCell ref="A1:G1"/>
    <mergeCell ref="E4:G4"/>
    <mergeCell ref="A8:A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G24"/>
  <sheetViews>
    <sheetView workbookViewId="0" topLeftCell="A1">
      <selection activeCell="A1" sqref="A1:G1"/>
    </sheetView>
  </sheetViews>
  <sheetFormatPr defaultColWidth="9.140625" defaultRowHeight="12.75"/>
  <cols>
    <col min="1" max="1" width="5.8515625" style="10" customWidth="1"/>
    <col min="2" max="2" width="7.00390625" style="3" customWidth="1"/>
    <col min="3" max="3" width="37.7109375" style="10" customWidth="1"/>
    <col min="4" max="4" width="17.421875" style="10" customWidth="1"/>
    <col min="5" max="7" width="15.7109375" style="10" customWidth="1"/>
    <col min="8" max="16384" width="9.140625" style="10" customWidth="1"/>
  </cols>
  <sheetData>
    <row r="1" spans="1:7" ht="16.5" customHeight="1" thickBot="1">
      <c r="A1" s="116" t="s">
        <v>92</v>
      </c>
      <c r="B1" s="122"/>
      <c r="C1" s="122"/>
      <c r="D1" s="122"/>
      <c r="E1" s="122"/>
      <c r="F1" s="122"/>
      <c r="G1" s="123"/>
    </row>
    <row r="3" ht="13.5" thickBot="1"/>
    <row r="4" spans="5:7" ht="16.5" thickBot="1">
      <c r="E4" s="111" t="s">
        <v>65</v>
      </c>
      <c r="F4" s="112"/>
      <c r="G4" s="126"/>
    </row>
    <row r="5" spans="5:7" ht="16.5" thickBot="1">
      <c r="E5" s="47" t="s">
        <v>64</v>
      </c>
      <c r="F5" s="24" t="s">
        <v>66</v>
      </c>
      <c r="G5" s="24" t="s">
        <v>67</v>
      </c>
    </row>
    <row r="6" spans="4:7" ht="12.75">
      <c r="D6" s="76" t="s">
        <v>75</v>
      </c>
      <c r="E6" s="95" t="s">
        <v>1</v>
      </c>
      <c r="F6" s="95" t="s">
        <v>1</v>
      </c>
      <c r="G6" s="95" t="s">
        <v>1</v>
      </c>
    </row>
    <row r="7" spans="4:7" ht="13.5" thickBot="1">
      <c r="D7" s="77" t="s">
        <v>76</v>
      </c>
      <c r="E7" s="23" t="s">
        <v>2</v>
      </c>
      <c r="F7" s="23" t="s">
        <v>2</v>
      </c>
      <c r="G7" s="23" t="s">
        <v>2</v>
      </c>
    </row>
    <row r="8" spans="1:7" ht="18.75" thickBot="1">
      <c r="A8" s="113" t="s">
        <v>24</v>
      </c>
      <c r="B8" s="9"/>
      <c r="C8" s="13" t="s">
        <v>56</v>
      </c>
      <c r="D8" s="78" t="s">
        <v>78</v>
      </c>
      <c r="E8" s="36" t="s">
        <v>69</v>
      </c>
      <c r="F8" s="36" t="s">
        <v>71</v>
      </c>
      <c r="G8" s="36" t="s">
        <v>73</v>
      </c>
    </row>
    <row r="9" spans="1:7" ht="16.5" thickBot="1">
      <c r="A9" s="114"/>
      <c r="B9" s="65" t="s">
        <v>21</v>
      </c>
      <c r="C9" s="66" t="s">
        <v>12</v>
      </c>
      <c r="D9" s="72">
        <f>SUM(D10:D12)</f>
        <v>34.53703703703704</v>
      </c>
      <c r="E9" s="71">
        <f>SUM(E10:E12)</f>
        <v>32.592592592592595</v>
      </c>
      <c r="F9" s="71">
        <f>SUM(F10:F12)</f>
        <v>0</v>
      </c>
      <c r="G9" s="71">
        <f>SUM(G10:G12)</f>
        <v>1.9444444444444442</v>
      </c>
    </row>
    <row r="10" spans="1:7" ht="12.75">
      <c r="A10" s="114"/>
      <c r="B10" s="8"/>
      <c r="C10" s="14" t="s">
        <v>9</v>
      </c>
      <c r="D10" s="31">
        <f>E10+F10+G10</f>
        <v>30.185185185185187</v>
      </c>
      <c r="E10" s="28">
        <f>'Matrice Costi Reparti'!$E10*'Matrice Tempi Attrav - Quantità'!$F$5/'Matrice Tempi Attrav - Quantità'!$I$5/'Matrice Tempi Attrav - Quantità'!$F$9</f>
        <v>29.62962962962963</v>
      </c>
      <c r="F10" s="28">
        <f>'Matrice Costi Reparti'!$F10*'Matrice Tempi Attrav - Quantità'!$F$6/'Matrice Tempi Attrav - Quantità'!$I$6/'Matrice Tempi Attrav - Quantità'!$F$9</f>
        <v>0</v>
      </c>
      <c r="G10" s="27">
        <f>'Matrice Costi Reparti'!$G10*'Matrice Tempi Attrav - Quantità'!$F$7/'Matrice Tempi Attrav - Quantità'!$I$7/'Matrice Tempi Attrav - Quantità'!$F$9</f>
        <v>0.5555555555555555</v>
      </c>
    </row>
    <row r="11" spans="1:7" ht="12.75">
      <c r="A11" s="114"/>
      <c r="B11" s="6"/>
      <c r="C11" s="15" t="s">
        <v>10</v>
      </c>
      <c r="D11" s="31">
        <f>E11+F11+G11</f>
        <v>2.5925925925925926</v>
      </c>
      <c r="E11" s="28">
        <f>'Matrice Costi Reparti'!$E11*'Matrice Tempi Attrav - Quantità'!$F$5/'Matrice Tempi Attrav - Quantità'!$I$5/'Matrice Tempi Attrav - Quantità'!$F$9</f>
        <v>1.4814814814814816</v>
      </c>
      <c r="F11" s="28">
        <f>'Matrice Costi Reparti'!$F11*'Matrice Tempi Attrav - Quantità'!$F$6/'Matrice Tempi Attrav - Quantità'!$I$6/'Matrice Tempi Attrav - Quantità'!$F$9</f>
        <v>0</v>
      </c>
      <c r="G11" s="27">
        <f>'Matrice Costi Reparti'!$G11*'Matrice Tempi Attrav - Quantità'!$F$7/'Matrice Tempi Attrav - Quantità'!$I$7/'Matrice Tempi Attrav - Quantità'!$F$9</f>
        <v>1.111111111111111</v>
      </c>
    </row>
    <row r="12" spans="1:7" ht="12.75">
      <c r="A12" s="114"/>
      <c r="B12" s="6"/>
      <c r="C12" s="15" t="s">
        <v>11</v>
      </c>
      <c r="D12" s="31">
        <f>E12+F12+G12</f>
        <v>1.7592592592592593</v>
      </c>
      <c r="E12" s="28">
        <f>'Matrice Costi Reparti'!$E12*'Matrice Tempi Attrav - Quantità'!$F$5/'Matrice Tempi Attrav - Quantità'!$I$5/'Matrice Tempi Attrav - Quantità'!$F$9</f>
        <v>1.4814814814814816</v>
      </c>
      <c r="F12" s="28">
        <f>'Matrice Costi Reparti'!$F12*'Matrice Tempi Attrav - Quantità'!$F$6/'Matrice Tempi Attrav - Quantità'!$I$6/'Matrice Tempi Attrav - Quantità'!$F$9</f>
        <v>0</v>
      </c>
      <c r="G12" s="27">
        <f>'Matrice Costi Reparti'!$G12*'Matrice Tempi Attrav - Quantità'!$F$7/'Matrice Tempi Attrav - Quantità'!$I$7/'Matrice Tempi Attrav - Quantità'!$F$9</f>
        <v>0.27777777777777773</v>
      </c>
    </row>
    <row r="13" spans="1:7" ht="15.75" thickBot="1">
      <c r="A13" s="114"/>
      <c r="B13" s="5"/>
      <c r="C13" s="58"/>
      <c r="D13" s="73"/>
      <c r="E13" s="60"/>
      <c r="F13" s="60"/>
      <c r="G13" s="60"/>
    </row>
    <row r="14" spans="1:7" ht="16.5" thickBot="1">
      <c r="A14" s="114"/>
      <c r="B14" s="67" t="s">
        <v>22</v>
      </c>
      <c r="C14" s="68" t="s">
        <v>13</v>
      </c>
      <c r="D14" s="72">
        <f>SUM(D15:D17)</f>
        <v>84.4074074074074</v>
      </c>
      <c r="E14" s="71">
        <f>SUM(E15:E17)</f>
        <v>82.96296296296296</v>
      </c>
      <c r="F14" s="71">
        <f>SUM(F15:F17)</f>
        <v>0</v>
      </c>
      <c r="G14" s="71">
        <f>SUM(G15:G17)</f>
        <v>1.4444444444444444</v>
      </c>
    </row>
    <row r="15" spans="1:7" ht="12.75">
      <c r="A15" s="114"/>
      <c r="B15" s="8"/>
      <c r="C15" s="14" t="s">
        <v>14</v>
      </c>
      <c r="D15" s="31">
        <f>E15+F15+G15</f>
        <v>74.51851851851852</v>
      </c>
      <c r="E15" s="28">
        <f>'Matrice Costi Reparti'!$E15*'Matrice Tempi Attrav - Quantità'!$F$5/'Matrice Tempi Attrav - Quantità'!$I$5/'Matrice Tempi Attrav - Quantità'!$F$9</f>
        <v>74.07407407407408</v>
      </c>
      <c r="F15" s="28">
        <f>'Matrice Costi Reparti'!$F15*'Matrice Tempi Attrav - Quantità'!$F$6/'Matrice Tempi Attrav - Quantità'!$I$6/'Matrice Tempi Attrav - Quantità'!$F$9</f>
        <v>0</v>
      </c>
      <c r="G15" s="27">
        <f>'Matrice Costi Reparti'!$G15*'Matrice Tempi Attrav - Quantità'!$F$7/'Matrice Tempi Attrav - Quantità'!$I$7/'Matrice Tempi Attrav - Quantità'!$F$9</f>
        <v>0.4444444444444445</v>
      </c>
    </row>
    <row r="16" spans="1:7" ht="12.75">
      <c r="A16" s="114"/>
      <c r="B16" s="6"/>
      <c r="C16" s="15" t="s">
        <v>15</v>
      </c>
      <c r="D16" s="31">
        <f>E16+F16+G16</f>
        <v>7.851851851851852</v>
      </c>
      <c r="E16" s="28">
        <f>'Matrice Costi Reparti'!$E16*'Matrice Tempi Attrav - Quantità'!$F$5/'Matrice Tempi Attrav - Quantità'!$I$5/'Matrice Tempi Attrav - Quantità'!$F$9</f>
        <v>7.407407407407407</v>
      </c>
      <c r="F16" s="28">
        <f>'Matrice Costi Reparti'!$F16*'Matrice Tempi Attrav - Quantità'!$F$6/'Matrice Tempi Attrav - Quantità'!$I$6/'Matrice Tempi Attrav - Quantità'!$F$9</f>
        <v>0</v>
      </c>
      <c r="G16" s="27">
        <f>'Matrice Costi Reparti'!$G16*'Matrice Tempi Attrav - Quantità'!$F$7/'Matrice Tempi Attrav - Quantità'!$I$7/'Matrice Tempi Attrav - Quantità'!$F$9</f>
        <v>0.4444444444444445</v>
      </c>
    </row>
    <row r="17" spans="1:7" ht="12.75">
      <c r="A17" s="114"/>
      <c r="B17" s="6"/>
      <c r="C17" s="15" t="s">
        <v>16</v>
      </c>
      <c r="D17" s="31">
        <f>E17+F17+G17</f>
        <v>2.037037037037037</v>
      </c>
      <c r="E17" s="28">
        <f>'Matrice Costi Reparti'!$E17*'Matrice Tempi Attrav - Quantità'!$F$5/'Matrice Tempi Attrav - Quantità'!$I$5/'Matrice Tempi Attrav - Quantità'!$F$9</f>
        <v>1.4814814814814816</v>
      </c>
      <c r="F17" s="28">
        <f>'Matrice Costi Reparti'!$F17*'Matrice Tempi Attrav - Quantità'!$F$6/'Matrice Tempi Attrav - Quantità'!$I$6/'Matrice Tempi Attrav - Quantità'!$F$9</f>
        <v>0</v>
      </c>
      <c r="G17" s="27">
        <f>'Matrice Costi Reparti'!$G17*'Matrice Tempi Attrav - Quantità'!$F$7/'Matrice Tempi Attrav - Quantità'!$I$7/'Matrice Tempi Attrav - Quantità'!$F$9</f>
        <v>0.5555555555555555</v>
      </c>
    </row>
    <row r="18" spans="1:7" ht="15.75" thickBot="1">
      <c r="A18" s="114"/>
      <c r="B18" s="5"/>
      <c r="C18" s="58"/>
      <c r="D18" s="73"/>
      <c r="E18" s="60"/>
      <c r="F18" s="60"/>
      <c r="G18" s="60"/>
    </row>
    <row r="19" spans="1:7" ht="16.5" thickBot="1">
      <c r="A19" s="114"/>
      <c r="B19" s="67" t="s">
        <v>23</v>
      </c>
      <c r="C19" s="68" t="s">
        <v>17</v>
      </c>
      <c r="D19" s="72">
        <f>SUM(D20:D22)</f>
        <v>12.222222222222223</v>
      </c>
      <c r="E19" s="71">
        <f>SUM(E20:E22)</f>
        <v>8.88888888888889</v>
      </c>
      <c r="F19" s="71">
        <f>SUM(F20:F22)</f>
        <v>0</v>
      </c>
      <c r="G19" s="71">
        <f>SUM(G20:G22)</f>
        <v>3.333333333333333</v>
      </c>
    </row>
    <row r="20" spans="1:7" ht="12.75">
      <c r="A20" s="114"/>
      <c r="B20" s="8"/>
      <c r="C20" s="14" t="s">
        <v>18</v>
      </c>
      <c r="D20" s="31">
        <f>E20+F20+G20</f>
        <v>6.111111111111111</v>
      </c>
      <c r="E20" s="28">
        <f>'Matrice Costi Reparti'!$E20*'Matrice Tempi Attrav - Quantità'!$F$5/'Matrice Tempi Attrav - Quantità'!$I$5/'Matrice Tempi Attrav - Quantità'!$F$9</f>
        <v>4.444444444444444</v>
      </c>
      <c r="F20" s="28">
        <f>'Matrice Costi Reparti'!$F20*'Matrice Tempi Attrav - Quantità'!$F$6/'Matrice Tempi Attrav - Quantità'!$I$6/'Matrice Tempi Attrav - Quantità'!$F$9</f>
        <v>0</v>
      </c>
      <c r="G20" s="27">
        <f>'Matrice Costi Reparti'!$G20*'Matrice Tempi Attrav - Quantità'!$F$7/'Matrice Tempi Attrav - Quantità'!$I$7/'Matrice Tempi Attrav - Quantità'!$F$9</f>
        <v>1.6666666666666667</v>
      </c>
    </row>
    <row r="21" spans="1:7" ht="12.75">
      <c r="A21" s="114"/>
      <c r="B21" s="6"/>
      <c r="C21" s="15" t="s">
        <v>19</v>
      </c>
      <c r="D21" s="31">
        <f>E21+F21+G21</f>
        <v>2.037037037037037</v>
      </c>
      <c r="E21" s="28">
        <f>'Matrice Costi Reparti'!$E21*'Matrice Tempi Attrav - Quantità'!$F$5/'Matrice Tempi Attrav - Quantità'!$I$5/'Matrice Tempi Attrav - Quantità'!$F$9</f>
        <v>1.4814814814814816</v>
      </c>
      <c r="F21" s="28">
        <f>'Matrice Costi Reparti'!$F21*'Matrice Tempi Attrav - Quantità'!$F$6/'Matrice Tempi Attrav - Quantità'!$I$6/'Matrice Tempi Attrav - Quantità'!$F$9</f>
        <v>0</v>
      </c>
      <c r="G21" s="27">
        <f>'Matrice Costi Reparti'!$G21*'Matrice Tempi Attrav - Quantità'!$F$7/'Matrice Tempi Attrav - Quantità'!$I$7/'Matrice Tempi Attrav - Quantità'!$F$9</f>
        <v>0.5555555555555555</v>
      </c>
    </row>
    <row r="22" spans="1:7" ht="12.75">
      <c r="A22" s="114"/>
      <c r="B22" s="6"/>
      <c r="C22" s="15" t="s">
        <v>20</v>
      </c>
      <c r="D22" s="31">
        <f>E22+F22+G22</f>
        <v>4.074074074074074</v>
      </c>
      <c r="E22" s="28">
        <f>'Matrice Costi Reparti'!$E22*'Matrice Tempi Attrav - Quantità'!$F$5/'Matrice Tempi Attrav - Quantità'!$I$5/'Matrice Tempi Attrav - Quantità'!$F$9</f>
        <v>2.9629629629629632</v>
      </c>
      <c r="F22" s="28">
        <f>'Matrice Costi Reparti'!$F22*'Matrice Tempi Attrav - Quantità'!$F$6/'Matrice Tempi Attrav - Quantità'!$I$6/'Matrice Tempi Attrav - Quantità'!$F$9</f>
        <v>0</v>
      </c>
      <c r="G22" s="27">
        <f>'Matrice Costi Reparti'!$G22*'Matrice Tempi Attrav - Quantità'!$F$7/'Matrice Tempi Attrav - Quantità'!$I$7/'Matrice Tempi Attrav - Quantità'!$F$9</f>
        <v>1.111111111111111</v>
      </c>
    </row>
    <row r="23" spans="1:7" ht="15.75" thickBot="1">
      <c r="A23" s="114"/>
      <c r="B23" s="5"/>
      <c r="C23" s="16"/>
      <c r="D23" s="74"/>
      <c r="E23" s="29"/>
      <c r="F23" s="29"/>
      <c r="G23" s="29"/>
    </row>
    <row r="24" spans="1:7" ht="16.5" thickBot="1">
      <c r="A24" s="115"/>
      <c r="B24" s="65"/>
      <c r="C24" s="69" t="s">
        <v>43</v>
      </c>
      <c r="D24" s="72">
        <f>D9+D14+D19</f>
        <v>131.16666666666666</v>
      </c>
      <c r="E24" s="71">
        <f>E9+E14+E19</f>
        <v>124.44444444444444</v>
      </c>
      <c r="F24" s="71">
        <f>F9+F14+F19</f>
        <v>0</v>
      </c>
      <c r="G24" s="71">
        <f>G9+G14+G19</f>
        <v>6.722222222222221</v>
      </c>
    </row>
  </sheetData>
  <sheetProtection sheet="1" objects="1" scenarios="1"/>
  <mergeCells count="3">
    <mergeCell ref="A1:G1"/>
    <mergeCell ref="E4:G4"/>
    <mergeCell ref="A8:A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G24"/>
  <sheetViews>
    <sheetView workbookViewId="0" topLeftCell="A1">
      <selection activeCell="A1" sqref="A1:G1"/>
    </sheetView>
  </sheetViews>
  <sheetFormatPr defaultColWidth="9.140625" defaultRowHeight="12.75"/>
  <cols>
    <col min="1" max="1" width="5.8515625" style="10" customWidth="1"/>
    <col min="2" max="2" width="7.00390625" style="3" customWidth="1"/>
    <col min="3" max="3" width="37.7109375" style="10" customWidth="1"/>
    <col min="4" max="4" width="17.421875" style="10" customWidth="1"/>
    <col min="5" max="7" width="15.7109375" style="10" customWidth="1"/>
    <col min="8" max="16384" width="9.140625" style="10" customWidth="1"/>
  </cols>
  <sheetData>
    <row r="1" spans="1:7" ht="16.5" customHeight="1" thickBot="1">
      <c r="A1" s="116" t="s">
        <v>93</v>
      </c>
      <c r="B1" s="122"/>
      <c r="C1" s="122"/>
      <c r="D1" s="122"/>
      <c r="E1" s="122"/>
      <c r="F1" s="122"/>
      <c r="G1" s="123"/>
    </row>
    <row r="3" ht="13.5" thickBot="1"/>
    <row r="4" spans="5:7" ht="16.5" thickBot="1">
      <c r="E4" s="111" t="s">
        <v>65</v>
      </c>
      <c r="F4" s="112"/>
      <c r="G4" s="126"/>
    </row>
    <row r="5" spans="5:7" ht="16.5" thickBot="1">
      <c r="E5" s="47" t="s">
        <v>64</v>
      </c>
      <c r="F5" s="24" t="s">
        <v>66</v>
      </c>
      <c r="G5" s="24" t="s">
        <v>67</v>
      </c>
    </row>
    <row r="6" spans="4:7" ht="12.75">
      <c r="D6" s="76" t="s">
        <v>75</v>
      </c>
      <c r="E6" s="95" t="s">
        <v>1</v>
      </c>
      <c r="F6" s="95" t="s">
        <v>1</v>
      </c>
      <c r="G6" s="95" t="s">
        <v>1</v>
      </c>
    </row>
    <row r="7" spans="4:7" ht="13.5" thickBot="1">
      <c r="D7" s="77" t="s">
        <v>76</v>
      </c>
      <c r="E7" s="23" t="s">
        <v>2</v>
      </c>
      <c r="F7" s="23" t="s">
        <v>2</v>
      </c>
      <c r="G7" s="23" t="s">
        <v>2</v>
      </c>
    </row>
    <row r="8" spans="1:7" ht="18.75" thickBot="1">
      <c r="A8" s="113" t="s">
        <v>24</v>
      </c>
      <c r="B8" s="9"/>
      <c r="C8" s="13" t="s">
        <v>56</v>
      </c>
      <c r="D8" s="78" t="s">
        <v>78</v>
      </c>
      <c r="E8" s="36" t="s">
        <v>69</v>
      </c>
      <c r="F8" s="36" t="s">
        <v>71</v>
      </c>
      <c r="G8" s="36" t="s">
        <v>73</v>
      </c>
    </row>
    <row r="9" spans="1:7" ht="16.5" thickBot="1">
      <c r="A9" s="114"/>
      <c r="B9" s="65" t="s">
        <v>21</v>
      </c>
      <c r="C9" s="66" t="s">
        <v>12</v>
      </c>
      <c r="D9" s="72">
        <f>SUM(D10:D12)</f>
        <v>11.174603174603174</v>
      </c>
      <c r="E9" s="71">
        <f>SUM(E10:E12)</f>
        <v>11.174603174603174</v>
      </c>
      <c r="F9" s="71">
        <f>SUM(F10:F12)</f>
        <v>0</v>
      </c>
      <c r="G9" s="71">
        <f>SUM(G10:G12)</f>
        <v>0</v>
      </c>
    </row>
    <row r="10" spans="1:7" ht="12.75">
      <c r="A10" s="114"/>
      <c r="B10" s="8"/>
      <c r="C10" s="14" t="s">
        <v>9</v>
      </c>
      <c r="D10" s="31">
        <f>E10+F10+G10</f>
        <v>10.158730158730158</v>
      </c>
      <c r="E10" s="28">
        <f>'Matrice Costi Reparti'!$E10*'Matrice Tempi Attrav - Quantità'!$G$5/'Matrice Tempi Attrav - Quantità'!$I$5/'Matrice Tempi Attrav - Quantità'!$G$9</f>
        <v>10.158730158730158</v>
      </c>
      <c r="F10" s="28">
        <f>'Matrice Costi Reparti'!$F10*'Matrice Tempi Attrav - Quantità'!$G$6/'Matrice Tempi Attrav - Quantità'!$I$6/'Matrice Tempi Attrav - Quantità'!$G$9</f>
        <v>0</v>
      </c>
      <c r="G10" s="27">
        <f>'Matrice Costi Reparti'!$G10*'Matrice Tempi Attrav - Quantità'!$G$7/'Matrice Tempi Attrav - Quantità'!$I$7/'Matrice Tempi Attrav - Quantità'!$G$9</f>
        <v>0</v>
      </c>
    </row>
    <row r="11" spans="1:7" ht="12.75">
      <c r="A11" s="114"/>
      <c r="B11" s="6"/>
      <c r="C11" s="15" t="s">
        <v>10</v>
      </c>
      <c r="D11" s="31">
        <f>E11+F11+G11</f>
        <v>0.5079365079365079</v>
      </c>
      <c r="E11" s="28">
        <f>'Matrice Costi Reparti'!$E11*'Matrice Tempi Attrav - Quantità'!$G$5/'Matrice Tempi Attrav - Quantità'!$I$5/'Matrice Tempi Attrav - Quantità'!$G$9</f>
        <v>0.5079365079365079</v>
      </c>
      <c r="F11" s="28">
        <f>'Matrice Costi Reparti'!$F11*'Matrice Tempi Attrav - Quantità'!$G$6/'Matrice Tempi Attrav - Quantità'!$I$6/'Matrice Tempi Attrav - Quantità'!$G$9</f>
        <v>0</v>
      </c>
      <c r="G11" s="27">
        <f>'Matrice Costi Reparti'!$G11*'Matrice Tempi Attrav - Quantità'!$G$7/'Matrice Tempi Attrav - Quantità'!$I$7/'Matrice Tempi Attrav - Quantità'!$G$9</f>
        <v>0</v>
      </c>
    </row>
    <row r="12" spans="1:7" ht="12.75">
      <c r="A12" s="114"/>
      <c r="B12" s="6"/>
      <c r="C12" s="15" t="s">
        <v>11</v>
      </c>
      <c r="D12" s="31">
        <f>E12+F12+G12</f>
        <v>0.5079365079365079</v>
      </c>
      <c r="E12" s="28">
        <f>'Matrice Costi Reparti'!$E12*'Matrice Tempi Attrav - Quantità'!$G$5/'Matrice Tempi Attrav - Quantità'!$I$5/'Matrice Tempi Attrav - Quantità'!$G$9</f>
        <v>0.5079365079365079</v>
      </c>
      <c r="F12" s="28">
        <f>'Matrice Costi Reparti'!$F12*'Matrice Tempi Attrav - Quantità'!$G$6/'Matrice Tempi Attrav - Quantità'!$I$6/'Matrice Tempi Attrav - Quantità'!$G$9</f>
        <v>0</v>
      </c>
      <c r="G12" s="27">
        <f>'Matrice Costi Reparti'!$G12*'Matrice Tempi Attrav - Quantità'!$G$7/'Matrice Tempi Attrav - Quantità'!$I$7/'Matrice Tempi Attrav - Quantità'!$G$9</f>
        <v>0</v>
      </c>
    </row>
    <row r="13" spans="1:7" ht="15.75" thickBot="1">
      <c r="A13" s="114"/>
      <c r="B13" s="5"/>
      <c r="C13" s="58"/>
      <c r="D13" s="73"/>
      <c r="E13" s="60"/>
      <c r="F13" s="60"/>
      <c r="G13" s="60"/>
    </row>
    <row r="14" spans="1:7" ht="16.5" thickBot="1">
      <c r="A14" s="114"/>
      <c r="B14" s="67" t="s">
        <v>22</v>
      </c>
      <c r="C14" s="68" t="s">
        <v>13</v>
      </c>
      <c r="D14" s="72">
        <f>SUM(D15:D17)</f>
        <v>28.444444444444443</v>
      </c>
      <c r="E14" s="71">
        <f>SUM(E15:E17)</f>
        <v>28.444444444444443</v>
      </c>
      <c r="F14" s="71">
        <f>SUM(F15:F17)</f>
        <v>0</v>
      </c>
      <c r="G14" s="71">
        <f>SUM(G15:G17)</f>
        <v>0</v>
      </c>
    </row>
    <row r="15" spans="1:7" ht="12.75">
      <c r="A15" s="114"/>
      <c r="B15" s="8"/>
      <c r="C15" s="14" t="s">
        <v>14</v>
      </c>
      <c r="D15" s="31">
        <f>E15+F15+G15</f>
        <v>25.396825396825395</v>
      </c>
      <c r="E15" s="28">
        <f>'Matrice Costi Reparti'!$E15*'Matrice Tempi Attrav - Quantità'!$G$5/'Matrice Tempi Attrav - Quantità'!$I$5/'Matrice Tempi Attrav - Quantità'!$G$9</f>
        <v>25.396825396825395</v>
      </c>
      <c r="F15" s="28">
        <f>'Matrice Costi Reparti'!$F15*'Matrice Tempi Attrav - Quantità'!$G$6/'Matrice Tempi Attrav - Quantità'!$I$6/'Matrice Tempi Attrav - Quantità'!$G$9</f>
        <v>0</v>
      </c>
      <c r="G15" s="27">
        <f>'Matrice Costi Reparti'!$G15*'Matrice Tempi Attrav - Quantità'!$G$7/'Matrice Tempi Attrav - Quantità'!$I$7/'Matrice Tempi Attrav - Quantità'!$G$9</f>
        <v>0</v>
      </c>
    </row>
    <row r="16" spans="1:7" ht="12.75">
      <c r="A16" s="114"/>
      <c r="B16" s="6"/>
      <c r="C16" s="15" t="s">
        <v>15</v>
      </c>
      <c r="D16" s="31">
        <f>E16+F16+G16</f>
        <v>2.5396825396825395</v>
      </c>
      <c r="E16" s="28">
        <f>'Matrice Costi Reparti'!$E16*'Matrice Tempi Attrav - Quantità'!$G$5/'Matrice Tempi Attrav - Quantità'!$I$5/'Matrice Tempi Attrav - Quantità'!$G$9</f>
        <v>2.5396825396825395</v>
      </c>
      <c r="F16" s="28">
        <f>'Matrice Costi Reparti'!$F16*'Matrice Tempi Attrav - Quantità'!$G$6/'Matrice Tempi Attrav - Quantità'!$I$6/'Matrice Tempi Attrav - Quantità'!$G$9</f>
        <v>0</v>
      </c>
      <c r="G16" s="27">
        <f>'Matrice Costi Reparti'!$G16*'Matrice Tempi Attrav - Quantità'!$G$7/'Matrice Tempi Attrav - Quantità'!$I$7/'Matrice Tempi Attrav - Quantità'!$G$9</f>
        <v>0</v>
      </c>
    </row>
    <row r="17" spans="1:7" ht="12.75">
      <c r="A17" s="114"/>
      <c r="B17" s="6"/>
      <c r="C17" s="15" t="s">
        <v>16</v>
      </c>
      <c r="D17" s="31">
        <f>E17+F17+G17</f>
        <v>0.5079365079365079</v>
      </c>
      <c r="E17" s="28">
        <f>'Matrice Costi Reparti'!$E17*'Matrice Tempi Attrav - Quantità'!$G$5/'Matrice Tempi Attrav - Quantità'!$I$5/'Matrice Tempi Attrav - Quantità'!$G$9</f>
        <v>0.5079365079365079</v>
      </c>
      <c r="F17" s="28">
        <f>'Matrice Costi Reparti'!$F17*'Matrice Tempi Attrav - Quantità'!$G$6/'Matrice Tempi Attrav - Quantità'!$I$6/'Matrice Tempi Attrav - Quantità'!$G$9</f>
        <v>0</v>
      </c>
      <c r="G17" s="27">
        <f>'Matrice Costi Reparti'!$G17*'Matrice Tempi Attrav - Quantità'!$G$7/'Matrice Tempi Attrav - Quantità'!$I$7/'Matrice Tempi Attrav - Quantità'!$G$9</f>
        <v>0</v>
      </c>
    </row>
    <row r="18" spans="1:7" ht="15.75" thickBot="1">
      <c r="A18" s="114"/>
      <c r="B18" s="5"/>
      <c r="C18" s="58"/>
      <c r="D18" s="73"/>
      <c r="E18" s="60"/>
      <c r="F18" s="60"/>
      <c r="G18" s="60"/>
    </row>
    <row r="19" spans="1:7" ht="16.5" thickBot="1">
      <c r="A19" s="114"/>
      <c r="B19" s="67" t="s">
        <v>23</v>
      </c>
      <c r="C19" s="68" t="s">
        <v>17</v>
      </c>
      <c r="D19" s="72">
        <f>SUM(D20:D22)</f>
        <v>3.0476190476190474</v>
      </c>
      <c r="E19" s="71">
        <f>SUM(E20:E22)</f>
        <v>3.0476190476190474</v>
      </c>
      <c r="F19" s="71">
        <f>SUM(F20:F22)</f>
        <v>0</v>
      </c>
      <c r="G19" s="71">
        <f>SUM(G20:G22)</f>
        <v>0</v>
      </c>
    </row>
    <row r="20" spans="1:7" ht="12.75">
      <c r="A20" s="114"/>
      <c r="B20" s="8"/>
      <c r="C20" s="14" t="s">
        <v>18</v>
      </c>
      <c r="D20" s="31">
        <f>E20+F20+G20</f>
        <v>1.523809523809524</v>
      </c>
      <c r="E20" s="28">
        <f>'Matrice Costi Reparti'!$E20*'Matrice Tempi Attrav - Quantità'!$G$5/'Matrice Tempi Attrav - Quantità'!$I$5/'Matrice Tempi Attrav - Quantità'!$G$9</f>
        <v>1.523809523809524</v>
      </c>
      <c r="F20" s="28">
        <f>'Matrice Costi Reparti'!$F20*'Matrice Tempi Attrav - Quantità'!$G$6/'Matrice Tempi Attrav - Quantità'!$I$6/'Matrice Tempi Attrav - Quantità'!$G$9</f>
        <v>0</v>
      </c>
      <c r="G20" s="27">
        <f>'Matrice Costi Reparti'!$G20*'Matrice Tempi Attrav - Quantità'!$G$7/'Matrice Tempi Attrav - Quantità'!$I$7/'Matrice Tempi Attrav - Quantità'!$G$9</f>
        <v>0</v>
      </c>
    </row>
    <row r="21" spans="1:7" ht="12.75">
      <c r="A21" s="114"/>
      <c r="B21" s="6"/>
      <c r="C21" s="15" t="s">
        <v>19</v>
      </c>
      <c r="D21" s="31">
        <f>E21+F21+G21</f>
        <v>0.5079365079365079</v>
      </c>
      <c r="E21" s="28">
        <f>'Matrice Costi Reparti'!$E21*'Matrice Tempi Attrav - Quantità'!$G$5/'Matrice Tempi Attrav - Quantità'!$I$5/'Matrice Tempi Attrav - Quantità'!$G$9</f>
        <v>0.5079365079365079</v>
      </c>
      <c r="F21" s="28">
        <f>'Matrice Costi Reparti'!$F21*'Matrice Tempi Attrav - Quantità'!$G$6/'Matrice Tempi Attrav - Quantità'!$I$6/'Matrice Tempi Attrav - Quantità'!$G$9</f>
        <v>0</v>
      </c>
      <c r="G21" s="27">
        <f>'Matrice Costi Reparti'!$G21*'Matrice Tempi Attrav - Quantità'!$G$7/'Matrice Tempi Attrav - Quantità'!$I$7/'Matrice Tempi Attrav - Quantità'!$G$9</f>
        <v>0</v>
      </c>
    </row>
    <row r="22" spans="1:7" ht="12.75">
      <c r="A22" s="114"/>
      <c r="B22" s="6"/>
      <c r="C22" s="15" t="s">
        <v>20</v>
      </c>
      <c r="D22" s="31">
        <f>E22+F22+G22</f>
        <v>1.0158730158730158</v>
      </c>
      <c r="E22" s="28">
        <f>'Matrice Costi Reparti'!$E22*'Matrice Tempi Attrav - Quantità'!$G$5/'Matrice Tempi Attrav - Quantità'!$I$5/'Matrice Tempi Attrav - Quantità'!$G$9</f>
        <v>1.0158730158730158</v>
      </c>
      <c r="F22" s="28">
        <f>'Matrice Costi Reparti'!$F22*'Matrice Tempi Attrav - Quantità'!$G$6/'Matrice Tempi Attrav - Quantità'!$I$6/'Matrice Tempi Attrav - Quantità'!$G$9</f>
        <v>0</v>
      </c>
      <c r="G22" s="27">
        <f>'Matrice Costi Reparti'!$G22*'Matrice Tempi Attrav - Quantità'!$G$7/'Matrice Tempi Attrav - Quantità'!$I$7/'Matrice Tempi Attrav - Quantità'!$G$9</f>
        <v>0</v>
      </c>
    </row>
    <row r="23" spans="1:7" ht="15.75" thickBot="1">
      <c r="A23" s="114"/>
      <c r="B23" s="5"/>
      <c r="C23" s="16"/>
      <c r="D23" s="74"/>
      <c r="E23" s="29"/>
      <c r="F23" s="29"/>
      <c r="G23" s="29"/>
    </row>
    <row r="24" spans="1:7" ht="16.5" thickBot="1">
      <c r="A24" s="115"/>
      <c r="B24" s="65"/>
      <c r="C24" s="69" t="s">
        <v>43</v>
      </c>
      <c r="D24" s="72">
        <f>D9+D14+D19</f>
        <v>42.66666666666667</v>
      </c>
      <c r="E24" s="71">
        <f>E9+E14+E19</f>
        <v>42.66666666666667</v>
      </c>
      <c r="F24" s="71">
        <f>F9+F14+F19</f>
        <v>0</v>
      </c>
      <c r="G24" s="71">
        <f>G9+G14+G19</f>
        <v>0</v>
      </c>
    </row>
  </sheetData>
  <sheetProtection sheet="1" objects="1" scenarios="1"/>
  <mergeCells count="3">
    <mergeCell ref="A1:G1"/>
    <mergeCell ref="E4:G4"/>
    <mergeCell ref="A8:A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gabrielecanini</dc:creator>
  <cp:keywords/>
  <dc:description/>
  <cp:lastModifiedBy>gabrielecanini</cp:lastModifiedBy>
  <dcterms:created xsi:type="dcterms:W3CDTF">2008-01-29T20:33:45Z</dcterms:created>
  <dcterms:modified xsi:type="dcterms:W3CDTF">2009-01-31T10:08:38Z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