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75" windowWidth="18195" windowHeight="11820" activeTab="2"/>
  </bookViews>
  <sheets>
    <sheet name="Legenda" sheetId="1" r:id="rId1"/>
    <sheet name="Dati" sheetId="2" r:id="rId2"/>
    <sheet name="Risultati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3" l="1"/>
  <c r="B4" i="3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2" i="2"/>
  <c r="F2" i="2"/>
  <c r="D34" i="2"/>
  <c r="D33" i="2"/>
  <c r="H34" i="2"/>
  <c r="H33" i="2"/>
  <c r="I33" i="2"/>
  <c r="I34" i="2"/>
  <c r="O32" i="2"/>
  <c r="B1" i="3"/>
  <c r="M32" i="2"/>
  <c r="B2" i="3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32" i="2"/>
</calcChain>
</file>

<file path=xl/sharedStrings.xml><?xml version="1.0" encoding="utf-8"?>
<sst xmlns="http://schemas.openxmlformats.org/spreadsheetml/2006/main" count="118" uniqueCount="69">
  <si>
    <t>DATANASC</t>
  </si>
  <si>
    <t>ETA</t>
  </si>
  <si>
    <t>Sesso</t>
  </si>
  <si>
    <t>N</t>
  </si>
  <si>
    <t>numero progressivo degli utenti</t>
  </si>
  <si>
    <t>Iniziali</t>
  </si>
  <si>
    <t>Iniziale del nome e del cognome</t>
  </si>
  <si>
    <t>Raccolta dati sui pazienti trattati in ambulatorio per disfonia</t>
  </si>
  <si>
    <t>T1</t>
  </si>
  <si>
    <t>grado rilevato al questionario VHI (Voice Handicap Index) alla prima somministrazione, prima dell'inizio del trattamento</t>
  </si>
  <si>
    <t>T2</t>
  </si>
  <si>
    <t>grado rilevato al questionario VHI (Voice Handicap Index) alla seconda somministrazione, alla fine del trattamento</t>
  </si>
  <si>
    <t>DataT1</t>
  </si>
  <si>
    <t>DataT2</t>
  </si>
  <si>
    <t xml:space="preserve">Nsedute </t>
  </si>
  <si>
    <t>Nsedute</t>
  </si>
  <si>
    <t>numero di sedute di trattamento effettuate</t>
  </si>
  <si>
    <t>B. A</t>
  </si>
  <si>
    <t>S.T.</t>
  </si>
  <si>
    <t>C.A.</t>
  </si>
  <si>
    <t>Z.R.</t>
  </si>
  <si>
    <t>T.O.</t>
  </si>
  <si>
    <t>G.R.</t>
  </si>
  <si>
    <t>non eseguito</t>
  </si>
  <si>
    <t xml:space="preserve">sospeso </t>
  </si>
  <si>
    <t>D.I.</t>
  </si>
  <si>
    <t>B.U.</t>
  </si>
  <si>
    <t>B.E</t>
  </si>
  <si>
    <t>M.D</t>
  </si>
  <si>
    <t>C.F</t>
  </si>
  <si>
    <t>R.A</t>
  </si>
  <si>
    <t>A.T</t>
  </si>
  <si>
    <t xml:space="preserve">non eseguito </t>
  </si>
  <si>
    <t>M.A</t>
  </si>
  <si>
    <t>M.R</t>
  </si>
  <si>
    <t>R.G</t>
  </si>
  <si>
    <t>T.A.</t>
  </si>
  <si>
    <t>DE C. E.</t>
  </si>
  <si>
    <t>S. Z.</t>
  </si>
  <si>
    <t>G.K.</t>
  </si>
  <si>
    <t>M.F.</t>
  </si>
  <si>
    <t>K.H.</t>
  </si>
  <si>
    <t>B.A.</t>
  </si>
  <si>
    <t>in atto</t>
  </si>
  <si>
    <t>R.C.</t>
  </si>
  <si>
    <t>F.G.</t>
  </si>
  <si>
    <t>sospeso</t>
  </si>
  <si>
    <t>M.G.</t>
  </si>
  <si>
    <t>P.R.</t>
  </si>
  <si>
    <t>F.M</t>
  </si>
  <si>
    <t>P.D.</t>
  </si>
  <si>
    <t>1</t>
  </si>
  <si>
    <t>2</t>
  </si>
  <si>
    <t>1=M 2=F</t>
  </si>
  <si>
    <t>Denom</t>
  </si>
  <si>
    <t>Num</t>
  </si>
  <si>
    <t>La classificazione utilizzata nel VHI prevede una suddivisione dei risultati in gradi:</t>
  </si>
  <si>
    <t>Grado 0: sofferenza non percepita o quasi mai percepita (0-11)</t>
  </si>
  <si>
    <t>Grado1: sofferenza percepita qualche volta (valori 12-28)</t>
  </si>
  <si>
    <t>Grado2: sofferenza più percepita che non (valori 29-56)</t>
  </si>
  <si>
    <t>Grado3: sofferenza molto percepita (57-120).</t>
  </si>
  <si>
    <t xml:space="preserve"> miglioramento nella seconda somministrazione rispetto alla prima </t>
  </si>
  <si>
    <t>Denominatore</t>
  </si>
  <si>
    <t>Delta</t>
  </si>
  <si>
    <t>Numeratore</t>
  </si>
  <si>
    <t>Indicatore</t>
  </si>
  <si>
    <t>%</t>
  </si>
  <si>
    <t>Migliorati</t>
  </si>
  <si>
    <t>Non migliorati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</si>
</sst>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b/>
      <sz val="10"/>
      <color indexed="72"/>
      <name val="Verdana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1" applyNumberFormat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Risultato dell'indicatore X per il</a:t>
            </a:r>
            <a:r>
              <a:rPr lang="it-IT" baseline="0"/>
              <a:t> semestre di riferimento</a:t>
            </a:r>
            <a:endParaRPr lang="it-IT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Migliorati
70%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Non migliorati
30%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>Risultati!$B$4:$B$5</c:f>
              <c:numCache>
                <c:formatCode>General</c:formatCode>
                <c:ptCount val="2"/>
                <c:pt idx="0">
                  <c:v>70</c:v>
                </c:pt>
                <c:pt idx="1">
                  <c:v>30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>Risultati!$D$4:$D$5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Risultati!$B$1:$C$1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6</xdr:row>
      <xdr:rowOff>9526</xdr:rowOff>
    </xdr:from>
    <xdr:to>
      <xdr:col>6</xdr:col>
      <xdr:colOff>117929</xdr:colOff>
      <xdr:row>20</xdr:row>
      <xdr:rowOff>85726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149678</xdr:colOff>
      <xdr:row>22</xdr:row>
      <xdr:rowOff>36286</xdr:rowOff>
    </xdr:from>
    <xdr:to>
      <xdr:col>4</xdr:col>
      <xdr:colOff>104321</xdr:colOff>
      <xdr:row>32</xdr:row>
      <xdr:rowOff>67581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="200" zoomScaleNormal="200" zoomScalePageLayoutView="200" workbookViewId="0">
      <selection activeCell="B16" sqref="B16"/>
    </sheetView>
  </sheetViews>
  <sheetFormatPr defaultColWidth="8.85546875" defaultRowHeight="15" x14ac:dyDescent="0.25"/>
  <sheetData>
    <row r="1" spans="1:2" x14ac:dyDescent="0.25">
      <c r="A1" t="s">
        <v>7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15</v>
      </c>
      <c r="B7" t="s">
        <v>16</v>
      </c>
    </row>
    <row r="8" spans="1:2" x14ac:dyDescent="0.25">
      <c r="A8" t="s">
        <v>2</v>
      </c>
      <c r="B8" t="s">
        <v>53</v>
      </c>
    </row>
    <row r="10" spans="1:2" x14ac:dyDescent="0.25">
      <c r="A10" s="9" t="s">
        <v>56</v>
      </c>
    </row>
    <row r="11" spans="1:2" x14ac:dyDescent="0.25">
      <c r="A11" s="9" t="s">
        <v>57</v>
      </c>
    </row>
    <row r="12" spans="1:2" x14ac:dyDescent="0.25">
      <c r="A12" s="9" t="s">
        <v>58</v>
      </c>
    </row>
    <row r="13" spans="1:2" x14ac:dyDescent="0.25">
      <c r="A13" s="9" t="s">
        <v>59</v>
      </c>
    </row>
    <row r="14" spans="1:2" x14ac:dyDescent="0.25">
      <c r="A14" s="9" t="s">
        <v>60</v>
      </c>
    </row>
    <row r="16" spans="1:2" ht="15.75" x14ac:dyDescent="0.25">
      <c r="A16" s="9" t="s">
        <v>55</v>
      </c>
      <c r="B16" s="10" t="s">
        <v>61</v>
      </c>
    </row>
    <row r="17" spans="2:2" ht="15.75" x14ac:dyDescent="0.25">
      <c r="B17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110" zoomScaleNormal="110" zoomScalePageLayoutView="110" workbookViewId="0">
      <selection activeCell="F2" sqref="F2:F30"/>
    </sheetView>
  </sheetViews>
  <sheetFormatPr defaultColWidth="8.85546875" defaultRowHeight="15" x14ac:dyDescent="0.25"/>
  <cols>
    <col min="1" max="1" width="3" style="4" bestFit="1" customWidth="1"/>
    <col min="2" max="2" width="8.85546875" style="4" bestFit="1" customWidth="1"/>
    <col min="3" max="3" width="12.42578125" style="4" bestFit="1" customWidth="1"/>
    <col min="4" max="4" width="5.140625" style="4" bestFit="1" customWidth="1"/>
    <col min="5" max="5" width="13.42578125" style="4" bestFit="1" customWidth="1"/>
    <col min="6" max="6" width="13.42578125" style="4" customWidth="1"/>
    <col min="7" max="7" width="9.7109375" style="4" bestFit="1" customWidth="1"/>
    <col min="8" max="8" width="13.28515625" style="4" bestFit="1" customWidth="1"/>
    <col min="9" max="9" width="13.140625" style="4" bestFit="1" customWidth="1"/>
    <col min="10" max="10" width="11.42578125" style="4" bestFit="1" customWidth="1"/>
    <col min="11" max="11" width="11.28515625" style="4" bestFit="1" customWidth="1"/>
    <col min="12" max="12" width="10.42578125" style="4" bestFit="1" customWidth="1"/>
    <col min="13" max="13" width="18" style="4" bestFit="1" customWidth="1"/>
    <col min="14" max="14" width="9.7109375" style="4" bestFit="1" customWidth="1"/>
    <col min="15" max="16384" width="8.85546875" style="4"/>
  </cols>
  <sheetData>
    <row r="1" spans="1:15" x14ac:dyDescent="0.25">
      <c r="A1" s="4" t="s">
        <v>3</v>
      </c>
      <c r="B1" s="1" t="s">
        <v>5</v>
      </c>
      <c r="C1" s="2" t="s">
        <v>0</v>
      </c>
      <c r="D1" s="1" t="s">
        <v>1</v>
      </c>
      <c r="E1" s="1"/>
      <c r="F1" s="1"/>
      <c r="G1" s="1" t="s">
        <v>2</v>
      </c>
      <c r="H1" s="1" t="s">
        <v>8</v>
      </c>
      <c r="I1" s="3" t="s">
        <v>10</v>
      </c>
      <c r="J1" s="3" t="s">
        <v>12</v>
      </c>
      <c r="K1" s="3" t="s">
        <v>13</v>
      </c>
      <c r="L1" s="3" t="s">
        <v>14</v>
      </c>
      <c r="M1" s="4" t="s">
        <v>54</v>
      </c>
      <c r="N1" s="4" t="s">
        <v>63</v>
      </c>
      <c r="O1" s="4" t="s">
        <v>55</v>
      </c>
    </row>
    <row r="2" spans="1:15" x14ac:dyDescent="0.25">
      <c r="A2" s="4">
        <v>1</v>
      </c>
      <c r="B2" s="5" t="s">
        <v>17</v>
      </c>
      <c r="C2" s="6">
        <v>24233</v>
      </c>
      <c r="D2" s="7">
        <v>50</v>
      </c>
      <c r="E2" s="12">
        <f>2016-YEAR(C2)</f>
        <v>50</v>
      </c>
      <c r="F2" s="12">
        <f>E2-D2</f>
        <v>0</v>
      </c>
      <c r="G2" s="5" t="s">
        <v>51</v>
      </c>
      <c r="H2" s="7">
        <v>2</v>
      </c>
      <c r="I2" s="4">
        <v>1</v>
      </c>
      <c r="J2" s="6">
        <v>42380</v>
      </c>
      <c r="K2" s="6">
        <v>42450</v>
      </c>
      <c r="L2" s="4">
        <v>7</v>
      </c>
      <c r="M2" s="4">
        <v>1</v>
      </c>
      <c r="N2" s="4">
        <f t="shared" ref="N2:N21" si="0">H2-I2</f>
        <v>1</v>
      </c>
      <c r="O2" s="4">
        <v>1</v>
      </c>
    </row>
    <row r="3" spans="1:15" x14ac:dyDescent="0.25">
      <c r="A3" s="4">
        <v>2</v>
      </c>
      <c r="B3" s="5" t="s">
        <v>18</v>
      </c>
      <c r="C3" s="6">
        <v>22836</v>
      </c>
      <c r="D3" s="7">
        <v>54</v>
      </c>
      <c r="E3" s="12">
        <f t="shared" ref="E3:E30" si="1">2016-YEAR(C3)</f>
        <v>54</v>
      </c>
      <c r="F3" s="12">
        <f t="shared" ref="F3:F30" si="2">E3-D3</f>
        <v>0</v>
      </c>
      <c r="G3" s="5" t="s">
        <v>52</v>
      </c>
      <c r="H3" s="7">
        <v>3</v>
      </c>
      <c r="I3" s="4">
        <v>1</v>
      </c>
      <c r="J3" s="6">
        <v>42380</v>
      </c>
      <c r="K3" s="6">
        <v>42471</v>
      </c>
      <c r="L3" s="4">
        <v>8</v>
      </c>
      <c r="M3" s="4">
        <v>1</v>
      </c>
      <c r="N3" s="4">
        <f t="shared" si="0"/>
        <v>2</v>
      </c>
      <c r="O3" s="4">
        <v>1</v>
      </c>
    </row>
    <row r="4" spans="1:15" x14ac:dyDescent="0.25">
      <c r="A4" s="4">
        <v>3</v>
      </c>
      <c r="B4" s="5" t="s">
        <v>19</v>
      </c>
      <c r="C4" s="6">
        <v>32391</v>
      </c>
      <c r="D4" s="7">
        <v>28</v>
      </c>
      <c r="E4" s="12">
        <f t="shared" si="1"/>
        <v>28</v>
      </c>
      <c r="F4" s="12">
        <f t="shared" si="2"/>
        <v>0</v>
      </c>
      <c r="G4" s="5" t="s">
        <v>52</v>
      </c>
      <c r="H4" s="7">
        <v>1</v>
      </c>
      <c r="I4" s="4">
        <v>1</v>
      </c>
      <c r="J4" s="6">
        <v>42383</v>
      </c>
      <c r="K4" s="6">
        <v>42397</v>
      </c>
      <c r="L4" s="4">
        <v>6</v>
      </c>
      <c r="M4" s="4">
        <v>1</v>
      </c>
      <c r="N4" s="4">
        <f t="shared" si="0"/>
        <v>0</v>
      </c>
      <c r="O4" s="4">
        <v>0</v>
      </c>
    </row>
    <row r="5" spans="1:15" x14ac:dyDescent="0.25">
      <c r="A5" s="4">
        <v>4</v>
      </c>
      <c r="B5" s="5" t="s">
        <v>20</v>
      </c>
      <c r="C5" s="6">
        <v>30460</v>
      </c>
      <c r="D5" s="7">
        <v>33</v>
      </c>
      <c r="E5" s="12">
        <f t="shared" si="1"/>
        <v>33</v>
      </c>
      <c r="F5" s="12">
        <f t="shared" si="2"/>
        <v>0</v>
      </c>
      <c r="G5" s="5" t="s">
        <v>52</v>
      </c>
      <c r="H5" s="7">
        <v>2</v>
      </c>
      <c r="I5" s="4">
        <v>0</v>
      </c>
      <c r="J5" s="6">
        <v>42383</v>
      </c>
      <c r="K5" s="6">
        <v>42452</v>
      </c>
      <c r="L5" s="4">
        <v>7</v>
      </c>
      <c r="M5" s="4">
        <v>1</v>
      </c>
      <c r="N5" s="4">
        <f t="shared" si="0"/>
        <v>2</v>
      </c>
      <c r="O5" s="4">
        <v>1</v>
      </c>
    </row>
    <row r="6" spans="1:15" x14ac:dyDescent="0.25">
      <c r="A6" s="4">
        <v>5</v>
      </c>
      <c r="B6" s="5" t="s">
        <v>21</v>
      </c>
      <c r="C6" s="6">
        <v>22212</v>
      </c>
      <c r="D6" s="7">
        <v>56</v>
      </c>
      <c r="E6" s="12">
        <f t="shared" si="1"/>
        <v>56</v>
      </c>
      <c r="F6" s="12">
        <f t="shared" si="2"/>
        <v>0</v>
      </c>
      <c r="G6" s="5" t="s">
        <v>51</v>
      </c>
      <c r="H6" s="7">
        <v>2</v>
      </c>
      <c r="I6" s="4">
        <v>0</v>
      </c>
      <c r="J6" s="6">
        <v>42388</v>
      </c>
      <c r="K6" s="6">
        <v>42481</v>
      </c>
      <c r="L6" s="4">
        <v>9</v>
      </c>
      <c r="M6" s="4">
        <v>1</v>
      </c>
      <c r="N6" s="4">
        <f t="shared" si="0"/>
        <v>2</v>
      </c>
      <c r="O6" s="4">
        <v>1</v>
      </c>
    </row>
    <row r="7" spans="1:15" x14ac:dyDescent="0.25">
      <c r="A7" s="4">
        <v>7</v>
      </c>
      <c r="B7" s="5" t="s">
        <v>25</v>
      </c>
      <c r="C7" s="6">
        <v>23872</v>
      </c>
      <c r="D7" s="7">
        <v>51</v>
      </c>
      <c r="E7" s="12">
        <f t="shared" si="1"/>
        <v>51</v>
      </c>
      <c r="F7" s="12">
        <f t="shared" si="2"/>
        <v>0</v>
      </c>
      <c r="G7" s="5" t="s">
        <v>51</v>
      </c>
      <c r="H7" s="7">
        <v>1</v>
      </c>
      <c r="I7" s="4">
        <v>0</v>
      </c>
      <c r="J7" s="6">
        <v>42394</v>
      </c>
      <c r="K7" s="6">
        <v>42481</v>
      </c>
      <c r="L7" s="4">
        <v>6</v>
      </c>
      <c r="M7" s="4">
        <v>1</v>
      </c>
      <c r="N7" s="4">
        <f t="shared" si="0"/>
        <v>1</v>
      </c>
      <c r="O7" s="4">
        <v>1</v>
      </c>
    </row>
    <row r="8" spans="1:15" x14ac:dyDescent="0.25">
      <c r="A8" s="4">
        <v>8</v>
      </c>
      <c r="B8" s="5" t="s">
        <v>26</v>
      </c>
      <c r="C8" s="6">
        <v>17152</v>
      </c>
      <c r="D8" s="7">
        <v>56</v>
      </c>
      <c r="E8" s="12">
        <f t="shared" si="1"/>
        <v>70</v>
      </c>
      <c r="F8" s="12">
        <f t="shared" si="2"/>
        <v>14</v>
      </c>
      <c r="G8" s="5" t="s">
        <v>51</v>
      </c>
      <c r="H8" s="7">
        <v>3</v>
      </c>
      <c r="I8" s="4">
        <v>2</v>
      </c>
      <c r="J8" s="6">
        <v>42394</v>
      </c>
      <c r="K8" s="6">
        <v>42506</v>
      </c>
      <c r="L8" s="4">
        <v>7</v>
      </c>
      <c r="M8" s="4">
        <v>1</v>
      </c>
      <c r="N8" s="4">
        <f t="shared" si="0"/>
        <v>1</v>
      </c>
      <c r="O8" s="4">
        <v>1</v>
      </c>
    </row>
    <row r="9" spans="1:15" x14ac:dyDescent="0.25">
      <c r="A9" s="4">
        <v>9</v>
      </c>
      <c r="B9" s="5" t="s">
        <v>27</v>
      </c>
      <c r="C9" s="6">
        <v>36251</v>
      </c>
      <c r="D9" s="7">
        <v>17</v>
      </c>
      <c r="E9" s="12">
        <f t="shared" si="1"/>
        <v>17</v>
      </c>
      <c r="F9" s="12">
        <f t="shared" si="2"/>
        <v>0</v>
      </c>
      <c r="G9" s="5" t="s">
        <v>52</v>
      </c>
      <c r="H9" s="7">
        <v>1</v>
      </c>
      <c r="I9" s="4">
        <v>1</v>
      </c>
      <c r="J9" s="6">
        <v>42397</v>
      </c>
      <c r="K9" s="6">
        <v>42486</v>
      </c>
      <c r="L9" s="4">
        <v>5</v>
      </c>
      <c r="M9" s="4">
        <v>1</v>
      </c>
      <c r="N9" s="4">
        <f t="shared" si="0"/>
        <v>0</v>
      </c>
      <c r="O9" s="4">
        <v>0</v>
      </c>
    </row>
    <row r="10" spans="1:15" x14ac:dyDescent="0.25">
      <c r="A10" s="4">
        <v>10</v>
      </c>
      <c r="B10" s="5" t="s">
        <v>28</v>
      </c>
      <c r="C10" s="6">
        <v>36597</v>
      </c>
      <c r="D10" s="7">
        <v>16</v>
      </c>
      <c r="E10" s="12">
        <f t="shared" si="1"/>
        <v>16</v>
      </c>
      <c r="F10" s="12">
        <f t="shared" si="2"/>
        <v>0</v>
      </c>
      <c r="G10" s="5" t="s">
        <v>52</v>
      </c>
      <c r="H10" s="7">
        <v>1</v>
      </c>
      <c r="I10" s="4">
        <v>0</v>
      </c>
      <c r="J10" s="6">
        <v>42403</v>
      </c>
      <c r="K10" s="6">
        <v>42478</v>
      </c>
      <c r="L10" s="4">
        <v>6</v>
      </c>
      <c r="M10" s="4">
        <v>1</v>
      </c>
      <c r="N10" s="4">
        <f t="shared" si="0"/>
        <v>1</v>
      </c>
      <c r="O10" s="4">
        <v>1</v>
      </c>
    </row>
    <row r="11" spans="1:15" x14ac:dyDescent="0.25">
      <c r="A11" s="4">
        <v>11</v>
      </c>
      <c r="B11" s="5" t="s">
        <v>29</v>
      </c>
      <c r="C11" s="6">
        <v>27925</v>
      </c>
      <c r="D11" s="7">
        <v>40</v>
      </c>
      <c r="E11" s="12">
        <f t="shared" si="1"/>
        <v>40</v>
      </c>
      <c r="F11" s="12">
        <f t="shared" si="2"/>
        <v>0</v>
      </c>
      <c r="G11" s="5" t="s">
        <v>52</v>
      </c>
      <c r="H11" s="7">
        <v>3</v>
      </c>
      <c r="I11" s="4">
        <v>1</v>
      </c>
      <c r="J11" s="6">
        <v>42403</v>
      </c>
      <c r="K11" s="6">
        <v>42506</v>
      </c>
      <c r="L11" s="4">
        <v>8</v>
      </c>
      <c r="M11" s="4">
        <v>1</v>
      </c>
      <c r="N11" s="4">
        <f t="shared" si="0"/>
        <v>2</v>
      </c>
      <c r="O11" s="4">
        <v>1</v>
      </c>
    </row>
    <row r="12" spans="1:15" x14ac:dyDescent="0.25">
      <c r="A12" s="4">
        <v>12</v>
      </c>
      <c r="B12" s="5" t="s">
        <v>30</v>
      </c>
      <c r="C12" s="6">
        <v>26481</v>
      </c>
      <c r="D12" s="7">
        <v>44</v>
      </c>
      <c r="E12" s="12">
        <f t="shared" si="1"/>
        <v>44</v>
      </c>
      <c r="F12" s="12">
        <f t="shared" si="2"/>
        <v>0</v>
      </c>
      <c r="G12" s="5" t="s">
        <v>52</v>
      </c>
      <c r="H12" s="7">
        <v>2</v>
      </c>
      <c r="I12" s="4">
        <v>2</v>
      </c>
      <c r="J12" s="6">
        <v>42408</v>
      </c>
      <c r="K12" s="6">
        <v>42513</v>
      </c>
      <c r="L12" s="4">
        <v>7</v>
      </c>
      <c r="M12" s="4">
        <v>1</v>
      </c>
      <c r="N12" s="4">
        <f t="shared" si="0"/>
        <v>0</v>
      </c>
      <c r="O12" s="4">
        <v>0</v>
      </c>
    </row>
    <row r="13" spans="1:15" x14ac:dyDescent="0.25">
      <c r="A13" s="4">
        <v>14</v>
      </c>
      <c r="B13" s="5" t="s">
        <v>33</v>
      </c>
      <c r="C13" s="6">
        <v>37133</v>
      </c>
      <c r="D13" s="7">
        <v>15</v>
      </c>
      <c r="E13" s="12">
        <f t="shared" si="1"/>
        <v>15</v>
      </c>
      <c r="F13" s="12">
        <f t="shared" si="2"/>
        <v>0</v>
      </c>
      <c r="G13" s="5" t="s">
        <v>52</v>
      </c>
      <c r="H13" s="7">
        <v>1</v>
      </c>
      <c r="I13" s="4">
        <v>0</v>
      </c>
      <c r="J13" s="6">
        <v>42411</v>
      </c>
      <c r="K13" s="6">
        <v>42506</v>
      </c>
      <c r="L13" s="4">
        <v>6</v>
      </c>
      <c r="M13" s="4">
        <v>1</v>
      </c>
      <c r="N13" s="4">
        <f t="shared" si="0"/>
        <v>1</v>
      </c>
      <c r="O13" s="4">
        <v>1</v>
      </c>
    </row>
    <row r="14" spans="1:15" x14ac:dyDescent="0.25">
      <c r="A14" s="4">
        <v>16</v>
      </c>
      <c r="B14" s="5" t="s">
        <v>35</v>
      </c>
      <c r="C14" s="6">
        <v>31191</v>
      </c>
      <c r="D14" s="7">
        <v>31</v>
      </c>
      <c r="E14" s="12">
        <f t="shared" si="1"/>
        <v>31</v>
      </c>
      <c r="F14" s="12">
        <f t="shared" si="2"/>
        <v>0</v>
      </c>
      <c r="G14" s="5" t="s">
        <v>51</v>
      </c>
      <c r="H14" s="7">
        <v>2</v>
      </c>
      <c r="I14" s="4">
        <v>1</v>
      </c>
      <c r="J14" s="6">
        <v>42419</v>
      </c>
      <c r="K14" s="6">
        <v>42478</v>
      </c>
      <c r="L14" s="4">
        <v>7</v>
      </c>
      <c r="M14" s="4">
        <v>1</v>
      </c>
      <c r="N14" s="4">
        <f t="shared" si="0"/>
        <v>1</v>
      </c>
      <c r="O14" s="4">
        <v>1</v>
      </c>
    </row>
    <row r="15" spans="1:15" x14ac:dyDescent="0.25">
      <c r="A15" s="4">
        <v>17</v>
      </c>
      <c r="B15" s="5" t="s">
        <v>36</v>
      </c>
      <c r="C15" s="6">
        <v>27474</v>
      </c>
      <c r="D15" s="7">
        <v>41</v>
      </c>
      <c r="E15" s="12">
        <f t="shared" si="1"/>
        <v>41</v>
      </c>
      <c r="F15" s="12">
        <f t="shared" si="2"/>
        <v>0</v>
      </c>
      <c r="G15" s="5" t="s">
        <v>51</v>
      </c>
      <c r="H15" s="7">
        <v>2</v>
      </c>
      <c r="I15" s="4">
        <v>1</v>
      </c>
      <c r="J15" s="6">
        <v>42422</v>
      </c>
      <c r="K15" s="6">
        <v>42509</v>
      </c>
      <c r="L15" s="4">
        <v>8</v>
      </c>
      <c r="M15" s="4">
        <v>1</v>
      </c>
      <c r="N15" s="4">
        <f t="shared" si="0"/>
        <v>1</v>
      </c>
      <c r="O15" s="4">
        <v>1</v>
      </c>
    </row>
    <row r="16" spans="1:15" x14ac:dyDescent="0.25">
      <c r="A16" s="4">
        <v>18</v>
      </c>
      <c r="B16" s="5" t="s">
        <v>37</v>
      </c>
      <c r="C16" s="6">
        <v>25002</v>
      </c>
      <c r="D16" s="7">
        <v>48</v>
      </c>
      <c r="E16" s="12">
        <f t="shared" si="1"/>
        <v>48</v>
      </c>
      <c r="F16" s="12">
        <f t="shared" si="2"/>
        <v>0</v>
      </c>
      <c r="G16" s="5" t="s">
        <v>51</v>
      </c>
      <c r="H16" s="7">
        <v>3</v>
      </c>
      <c r="I16" s="4">
        <v>1</v>
      </c>
      <c r="J16" s="6">
        <v>42430</v>
      </c>
      <c r="K16" s="6">
        <v>42521</v>
      </c>
      <c r="L16" s="4">
        <v>9</v>
      </c>
      <c r="M16" s="4">
        <v>1</v>
      </c>
      <c r="N16" s="4">
        <f t="shared" si="0"/>
        <v>2</v>
      </c>
      <c r="O16" s="4">
        <v>1</v>
      </c>
    </row>
    <row r="17" spans="1:15" x14ac:dyDescent="0.25">
      <c r="A17" s="4">
        <v>19</v>
      </c>
      <c r="B17" s="5" t="s">
        <v>38</v>
      </c>
      <c r="C17" s="6">
        <v>36079</v>
      </c>
      <c r="D17" s="7">
        <v>18</v>
      </c>
      <c r="E17" s="12">
        <f t="shared" si="1"/>
        <v>18</v>
      </c>
      <c r="F17" s="12">
        <f t="shared" si="2"/>
        <v>0</v>
      </c>
      <c r="G17" s="5" t="s">
        <v>52</v>
      </c>
      <c r="H17" s="7">
        <v>1</v>
      </c>
      <c r="I17" s="4">
        <v>0</v>
      </c>
      <c r="J17" s="6">
        <v>42430</v>
      </c>
      <c r="K17" s="6">
        <v>42506</v>
      </c>
      <c r="L17" s="4">
        <v>6</v>
      </c>
      <c r="M17" s="4">
        <v>1</v>
      </c>
      <c r="N17" s="4">
        <f t="shared" si="0"/>
        <v>1</v>
      </c>
      <c r="O17" s="4">
        <v>1</v>
      </c>
    </row>
    <row r="18" spans="1:15" x14ac:dyDescent="0.25">
      <c r="A18" s="4">
        <v>20</v>
      </c>
      <c r="B18" s="5" t="s">
        <v>39</v>
      </c>
      <c r="C18" s="6">
        <v>31457</v>
      </c>
      <c r="D18" s="7">
        <v>30</v>
      </c>
      <c r="E18" s="12">
        <f t="shared" si="1"/>
        <v>30</v>
      </c>
      <c r="F18" s="12">
        <f t="shared" si="2"/>
        <v>0</v>
      </c>
      <c r="G18" s="5" t="s">
        <v>52</v>
      </c>
      <c r="H18" s="7">
        <v>1</v>
      </c>
      <c r="I18" s="4">
        <v>1</v>
      </c>
      <c r="J18" s="6">
        <v>42439</v>
      </c>
      <c r="K18" s="6">
        <v>42522</v>
      </c>
      <c r="L18" s="4">
        <v>7</v>
      </c>
      <c r="M18" s="4">
        <v>1</v>
      </c>
      <c r="N18" s="4">
        <f t="shared" si="0"/>
        <v>0</v>
      </c>
      <c r="O18" s="4">
        <v>0</v>
      </c>
    </row>
    <row r="19" spans="1:15" x14ac:dyDescent="0.25">
      <c r="A19" s="4">
        <v>21</v>
      </c>
      <c r="B19" s="5" t="s">
        <v>40</v>
      </c>
      <c r="C19" s="6">
        <v>21240</v>
      </c>
      <c r="D19" s="7">
        <v>58</v>
      </c>
      <c r="E19" s="12">
        <f t="shared" si="1"/>
        <v>58</v>
      </c>
      <c r="F19" s="12">
        <f t="shared" si="2"/>
        <v>0</v>
      </c>
      <c r="G19" s="5" t="s">
        <v>52</v>
      </c>
      <c r="H19" s="7">
        <v>1</v>
      </c>
      <c r="I19" s="4">
        <v>1</v>
      </c>
      <c r="J19" s="6">
        <v>42451</v>
      </c>
      <c r="K19" s="6">
        <v>42516</v>
      </c>
      <c r="L19" s="4">
        <v>6</v>
      </c>
      <c r="M19" s="4">
        <v>1</v>
      </c>
      <c r="N19" s="4">
        <f t="shared" si="0"/>
        <v>0</v>
      </c>
      <c r="O19" s="4">
        <v>0</v>
      </c>
    </row>
    <row r="20" spans="1:15" x14ac:dyDescent="0.25">
      <c r="A20" s="4">
        <v>22</v>
      </c>
      <c r="B20" s="5" t="s">
        <v>41</v>
      </c>
      <c r="C20" s="6">
        <v>32578</v>
      </c>
      <c r="D20" s="7">
        <v>27</v>
      </c>
      <c r="E20" s="12">
        <f t="shared" si="1"/>
        <v>27</v>
      </c>
      <c r="F20" s="12">
        <f t="shared" si="2"/>
        <v>0</v>
      </c>
      <c r="G20" s="5" t="s">
        <v>52</v>
      </c>
      <c r="H20" s="7">
        <v>2</v>
      </c>
      <c r="I20" s="4">
        <v>0</v>
      </c>
      <c r="J20" s="6">
        <v>42451</v>
      </c>
      <c r="K20" s="6">
        <v>42522</v>
      </c>
      <c r="L20" s="4">
        <v>7</v>
      </c>
      <c r="M20" s="4">
        <v>1</v>
      </c>
      <c r="N20" s="4">
        <f t="shared" si="0"/>
        <v>2</v>
      </c>
      <c r="O20" s="4">
        <v>1</v>
      </c>
    </row>
    <row r="21" spans="1:15" x14ac:dyDescent="0.25">
      <c r="A21" s="4">
        <v>24</v>
      </c>
      <c r="B21" s="5" t="s">
        <v>44</v>
      </c>
      <c r="C21" s="6">
        <v>24623</v>
      </c>
      <c r="D21" s="7">
        <v>49</v>
      </c>
      <c r="E21" s="12">
        <f t="shared" si="1"/>
        <v>49</v>
      </c>
      <c r="F21" s="12">
        <f t="shared" si="2"/>
        <v>0</v>
      </c>
      <c r="G21" s="5" t="s">
        <v>51</v>
      </c>
      <c r="H21" s="7">
        <v>1</v>
      </c>
      <c r="I21" s="4">
        <v>1</v>
      </c>
      <c r="J21" s="6">
        <v>42466</v>
      </c>
      <c r="K21" s="6">
        <v>42521</v>
      </c>
      <c r="L21" s="8">
        <v>6</v>
      </c>
      <c r="M21" s="4">
        <v>1</v>
      </c>
      <c r="N21" s="4">
        <f t="shared" si="0"/>
        <v>0</v>
      </c>
      <c r="O21" s="4">
        <v>0</v>
      </c>
    </row>
    <row r="22" spans="1:15" x14ac:dyDescent="0.25">
      <c r="A22" s="4">
        <v>6</v>
      </c>
      <c r="B22" s="5" t="s">
        <v>22</v>
      </c>
      <c r="C22" s="6">
        <v>29412</v>
      </c>
      <c r="D22" s="7">
        <v>36</v>
      </c>
      <c r="E22" s="12">
        <f t="shared" si="1"/>
        <v>36</v>
      </c>
      <c r="F22" s="12">
        <f t="shared" si="2"/>
        <v>0</v>
      </c>
      <c r="G22" s="5" t="s">
        <v>52</v>
      </c>
      <c r="H22" s="7">
        <v>2</v>
      </c>
      <c r="I22" s="4" t="s">
        <v>23</v>
      </c>
      <c r="J22" s="6">
        <v>42388</v>
      </c>
      <c r="L22" s="4" t="s">
        <v>24</v>
      </c>
      <c r="M22" s="4">
        <v>0</v>
      </c>
    </row>
    <row r="23" spans="1:15" x14ac:dyDescent="0.25">
      <c r="A23" s="4">
        <v>13</v>
      </c>
      <c r="B23" s="5" t="s">
        <v>31</v>
      </c>
      <c r="C23" s="6">
        <v>34283</v>
      </c>
      <c r="D23" s="7">
        <v>23</v>
      </c>
      <c r="E23" s="12">
        <f t="shared" si="1"/>
        <v>23</v>
      </c>
      <c r="F23" s="12">
        <f t="shared" si="2"/>
        <v>0</v>
      </c>
      <c r="G23" s="5" t="s">
        <v>52</v>
      </c>
      <c r="H23" s="7">
        <v>2</v>
      </c>
      <c r="I23" s="4" t="s">
        <v>32</v>
      </c>
      <c r="J23" s="6">
        <v>42411</v>
      </c>
      <c r="L23" s="4" t="s">
        <v>24</v>
      </c>
      <c r="M23" s="4">
        <v>0</v>
      </c>
    </row>
    <row r="24" spans="1:15" x14ac:dyDescent="0.25">
      <c r="A24" s="4">
        <v>15</v>
      </c>
      <c r="B24" s="5" t="s">
        <v>34</v>
      </c>
      <c r="C24" s="6">
        <v>38548</v>
      </c>
      <c r="D24" s="7">
        <v>11</v>
      </c>
      <c r="E24" s="12">
        <f t="shared" si="1"/>
        <v>11</v>
      </c>
      <c r="F24" s="12">
        <f t="shared" si="2"/>
        <v>0</v>
      </c>
      <c r="G24" s="5" t="s">
        <v>51</v>
      </c>
      <c r="H24" s="7" t="s">
        <v>23</v>
      </c>
      <c r="I24" s="4" t="s">
        <v>23</v>
      </c>
      <c r="J24" s="6">
        <v>42416</v>
      </c>
      <c r="K24" s="6">
        <v>42482</v>
      </c>
      <c r="L24" s="4">
        <v>6</v>
      </c>
      <c r="M24" s="4">
        <v>0</v>
      </c>
    </row>
    <row r="25" spans="1:15" x14ac:dyDescent="0.25">
      <c r="A25" s="4">
        <v>23</v>
      </c>
      <c r="B25" s="5" t="s">
        <v>42</v>
      </c>
      <c r="C25" s="6">
        <v>35544</v>
      </c>
      <c r="D25" s="7">
        <v>19</v>
      </c>
      <c r="E25" s="12">
        <f t="shared" si="1"/>
        <v>19</v>
      </c>
      <c r="F25" s="12">
        <f t="shared" si="2"/>
        <v>0</v>
      </c>
      <c r="G25" s="5" t="s">
        <v>52</v>
      </c>
      <c r="H25" s="7">
        <v>2</v>
      </c>
      <c r="I25" s="4" t="s">
        <v>32</v>
      </c>
      <c r="J25" s="6">
        <v>42459</v>
      </c>
      <c r="L25" s="4" t="s">
        <v>43</v>
      </c>
      <c r="M25" s="4">
        <v>0</v>
      </c>
    </row>
    <row r="26" spans="1:15" x14ac:dyDescent="0.25">
      <c r="A26" s="4">
        <v>25</v>
      </c>
      <c r="B26" s="5" t="s">
        <v>45</v>
      </c>
      <c r="C26" s="6">
        <v>39543</v>
      </c>
      <c r="D26" s="7">
        <v>8</v>
      </c>
      <c r="E26" s="12">
        <f t="shared" si="1"/>
        <v>8</v>
      </c>
      <c r="F26" s="12">
        <f t="shared" si="2"/>
        <v>0</v>
      </c>
      <c r="G26" s="5" t="s">
        <v>52</v>
      </c>
      <c r="H26" s="7" t="s">
        <v>23</v>
      </c>
      <c r="I26" s="4" t="s">
        <v>23</v>
      </c>
      <c r="J26" s="6">
        <v>42466</v>
      </c>
      <c r="L26" s="4" t="s">
        <v>46</v>
      </c>
      <c r="M26" s="4">
        <v>0</v>
      </c>
    </row>
    <row r="27" spans="1:15" x14ac:dyDescent="0.25">
      <c r="A27" s="4">
        <v>26</v>
      </c>
      <c r="B27" s="5" t="s">
        <v>47</v>
      </c>
      <c r="C27" s="6">
        <v>37521</v>
      </c>
      <c r="D27" s="7">
        <v>14</v>
      </c>
      <c r="E27" s="12">
        <f t="shared" si="1"/>
        <v>14</v>
      </c>
      <c r="F27" s="12">
        <f t="shared" si="2"/>
        <v>0</v>
      </c>
      <c r="G27" s="5" t="s">
        <v>52</v>
      </c>
      <c r="H27" s="7" t="s">
        <v>23</v>
      </c>
      <c r="I27" s="4" t="s">
        <v>23</v>
      </c>
      <c r="J27" s="6">
        <v>42478</v>
      </c>
      <c r="L27" s="4" t="s">
        <v>43</v>
      </c>
      <c r="M27" s="4">
        <v>0</v>
      </c>
    </row>
    <row r="28" spans="1:15" x14ac:dyDescent="0.25">
      <c r="A28" s="4">
        <v>27</v>
      </c>
      <c r="B28" s="5" t="s">
        <v>48</v>
      </c>
      <c r="C28" s="6">
        <v>39441</v>
      </c>
      <c r="D28" s="7">
        <v>9</v>
      </c>
      <c r="E28" s="12">
        <f t="shared" si="1"/>
        <v>9</v>
      </c>
      <c r="F28" s="12">
        <f t="shared" si="2"/>
        <v>0</v>
      </c>
      <c r="G28" s="5" t="s">
        <v>51</v>
      </c>
      <c r="H28" s="7" t="s">
        <v>23</v>
      </c>
      <c r="I28" s="4" t="s">
        <v>23</v>
      </c>
      <c r="J28" s="6">
        <v>42478</v>
      </c>
      <c r="L28" s="4" t="s">
        <v>43</v>
      </c>
      <c r="M28" s="4">
        <v>0</v>
      </c>
    </row>
    <row r="29" spans="1:15" x14ac:dyDescent="0.25">
      <c r="A29" s="4">
        <v>28</v>
      </c>
      <c r="B29" s="5" t="s">
        <v>49</v>
      </c>
      <c r="C29" s="6">
        <v>32028</v>
      </c>
      <c r="D29" s="7">
        <v>29</v>
      </c>
      <c r="E29" s="12">
        <f t="shared" si="1"/>
        <v>29</v>
      </c>
      <c r="F29" s="12">
        <f t="shared" si="2"/>
        <v>0</v>
      </c>
      <c r="G29" s="5" t="s">
        <v>52</v>
      </c>
      <c r="H29" s="7">
        <v>3</v>
      </c>
      <c r="I29" s="4" t="s">
        <v>23</v>
      </c>
      <c r="J29" s="6">
        <v>42500</v>
      </c>
      <c r="L29" s="4" t="s">
        <v>43</v>
      </c>
      <c r="M29" s="4">
        <v>0</v>
      </c>
    </row>
    <row r="30" spans="1:15" x14ac:dyDescent="0.25">
      <c r="A30" s="4">
        <v>29</v>
      </c>
      <c r="B30" s="5" t="s">
        <v>50</v>
      </c>
      <c r="C30" s="6">
        <v>28644</v>
      </c>
      <c r="D30" s="7">
        <v>38</v>
      </c>
      <c r="E30" s="12">
        <f t="shared" si="1"/>
        <v>38</v>
      </c>
      <c r="F30" s="12">
        <f t="shared" si="2"/>
        <v>0</v>
      </c>
      <c r="G30" s="5" t="s">
        <v>51</v>
      </c>
      <c r="H30" s="7">
        <v>2</v>
      </c>
      <c r="I30" s="4" t="s">
        <v>23</v>
      </c>
      <c r="J30" s="6">
        <v>42500</v>
      </c>
      <c r="L30" s="4" t="s">
        <v>43</v>
      </c>
      <c r="M30" s="4">
        <v>0</v>
      </c>
    </row>
    <row r="32" spans="1:15" x14ac:dyDescent="0.25">
      <c r="M32" s="4">
        <f>SUM(M2:M30)</f>
        <v>20</v>
      </c>
      <c r="N32" s="4">
        <f>COUNTIF(N2:N21,"&gt;0")</f>
        <v>14</v>
      </c>
      <c r="O32" s="4">
        <f>SUM(O2:O30)</f>
        <v>14</v>
      </c>
    </row>
    <row r="33" spans="4:9" x14ac:dyDescent="0.25">
      <c r="D33" s="4">
        <f>MIN(D2:D30)</f>
        <v>8</v>
      </c>
      <c r="H33" s="4">
        <f>MIN(H2:H30)</f>
        <v>1</v>
      </c>
      <c r="I33" s="4">
        <f>MIN(I2:I30)</f>
        <v>0</v>
      </c>
    </row>
    <row r="34" spans="4:9" x14ac:dyDescent="0.25">
      <c r="D34" s="4">
        <f>MAX(D2:D30)</f>
        <v>58</v>
      </c>
      <c r="H34" s="4">
        <f>MAX(H2:H30)</f>
        <v>3</v>
      </c>
      <c r="I34" s="4">
        <f>MAX(I2:I30)</f>
        <v>2</v>
      </c>
    </row>
  </sheetData>
  <sortState ref="A2:P30">
    <sortCondition descending="1" ref="M2:M3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210" zoomScaleNormal="210" zoomScalePageLayoutView="210" workbookViewId="0">
      <selection activeCell="B1" sqref="B1:C1"/>
    </sheetView>
  </sheetViews>
  <sheetFormatPr defaultColWidth="8.85546875" defaultRowHeight="15" x14ac:dyDescent="0.25"/>
  <cols>
    <col min="1" max="1" width="18.42578125" bestFit="1" customWidth="1"/>
    <col min="2" max="2" width="14" bestFit="1" customWidth="1"/>
  </cols>
  <sheetData>
    <row r="1" spans="1:4" x14ac:dyDescent="0.25">
      <c r="A1" t="s">
        <v>64</v>
      </c>
      <c r="B1">
        <f>Dati!O32</f>
        <v>14</v>
      </c>
      <c r="C1">
        <f>B2-B1</f>
        <v>6</v>
      </c>
    </row>
    <row r="2" spans="1:4" x14ac:dyDescent="0.25">
      <c r="A2" t="s">
        <v>62</v>
      </c>
      <c r="B2">
        <f>Dati!M32</f>
        <v>20</v>
      </c>
    </row>
    <row r="4" spans="1:4" x14ac:dyDescent="0.25">
      <c r="A4" t="s">
        <v>65</v>
      </c>
      <c r="B4">
        <f>B1/B2*100</f>
        <v>70</v>
      </c>
      <c r="C4" t="s">
        <v>66</v>
      </c>
      <c r="D4" t="s">
        <v>67</v>
      </c>
    </row>
    <row r="5" spans="1:4" x14ac:dyDescent="0.25">
      <c r="B5">
        <v>30</v>
      </c>
      <c r="D5" t="s">
        <v>68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</vt:lpstr>
      <vt:lpstr>Dati</vt:lpstr>
      <vt:lpstr>Risultati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 Aula 2</dc:creator>
  <cp:lastModifiedBy>CUBO Aula 2</cp:lastModifiedBy>
  <dcterms:created xsi:type="dcterms:W3CDTF">2016-11-25T13:59:02Z</dcterms:created>
  <dcterms:modified xsi:type="dcterms:W3CDTF">2017-01-30T11:46:58Z</dcterms:modified>
</cp:coreProperties>
</file>