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no\Google Drive\Università\09 - Insegnamento Laboratori Professionali I\Esami\"/>
    </mc:Choice>
  </mc:AlternateContent>
  <bookViews>
    <workbookView xWindow="240" yWindow="30" windowWidth="17235" windowHeight="6465" activeTab="1"/>
  </bookViews>
  <sheets>
    <sheet name="Foglio1" sheetId="1" r:id="rId1"/>
    <sheet name="per esame" sheetId="4" r:id="rId2"/>
    <sheet name="Foglio2" sheetId="2" r:id="rId3"/>
    <sheet name="Foglio3" sheetId="3" r:id="rId4"/>
  </sheets>
  <calcPr calcId="162913"/>
</workbook>
</file>

<file path=xl/calcChain.xml><?xml version="1.0" encoding="utf-8"?>
<calcChain xmlns="http://schemas.openxmlformats.org/spreadsheetml/2006/main">
  <c r="H32" i="4" l="1"/>
  <c r="H31" i="4"/>
  <c r="C32" i="4" l="1"/>
  <c r="D32" i="4" s="1"/>
  <c r="C31" i="4"/>
  <c r="D31" i="4" s="1"/>
  <c r="C3" i="4"/>
  <c r="C4" i="4" l="1"/>
  <c r="C5" i="4"/>
  <c r="C6" i="4"/>
  <c r="C7" i="4"/>
  <c r="E32" i="4" l="1"/>
  <c r="F32" i="4" s="1"/>
  <c r="G32" i="4" s="1"/>
  <c r="E31" i="4"/>
  <c r="F31" i="4" s="1"/>
  <c r="G31" i="4" s="1"/>
  <c r="E12" i="1" l="1"/>
  <c r="F12" i="1" s="1"/>
  <c r="G12" i="1" s="1"/>
  <c r="H12" i="1" s="1"/>
  <c r="E11" i="1"/>
  <c r="F11" i="1" s="1"/>
  <c r="G11" i="1" s="1"/>
  <c r="H11" i="1" s="1"/>
  <c r="D18" i="1"/>
  <c r="E18" i="1" s="1"/>
  <c r="F18" i="1" s="1"/>
  <c r="G18" i="1" s="1"/>
  <c r="H18" i="1" s="1"/>
  <c r="D17" i="1"/>
  <c r="E17" i="1" s="1"/>
  <c r="F17" i="1" s="1"/>
  <c r="G17" i="1" s="1"/>
  <c r="H17" i="1" s="1"/>
</calcChain>
</file>

<file path=xl/sharedStrings.xml><?xml version="1.0" encoding="utf-8"?>
<sst xmlns="http://schemas.openxmlformats.org/spreadsheetml/2006/main" count="29" uniqueCount="18">
  <si>
    <t>ug gluc</t>
  </si>
  <si>
    <t>C1 (500 ul)</t>
  </si>
  <si>
    <t>C2 (200 ul)</t>
  </si>
  <si>
    <t>ug zucchero</t>
  </si>
  <si>
    <t>mg/ml</t>
  </si>
  <si>
    <t>mg totali</t>
  </si>
  <si>
    <t>mg/g</t>
  </si>
  <si>
    <t>g/100g</t>
  </si>
  <si>
    <t>mg zucchero</t>
  </si>
  <si>
    <t>mg in estratto</t>
  </si>
  <si>
    <t>Glucosio (mg)</t>
  </si>
  <si>
    <t>OD</t>
  </si>
  <si>
    <t>OD nette</t>
  </si>
  <si>
    <t>OD nette (-bianco)</t>
  </si>
  <si>
    <t>V totale di estratto (ml)=</t>
  </si>
  <si>
    <t>peso banana iniziale (g) =</t>
  </si>
  <si>
    <t>g in estratto</t>
  </si>
  <si>
    <t>% (g gluc/100 g banana)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</si>
</sst>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9" fontId="0" fillId="0" borderId="0" xfId="0" applyNumberFormat="1"/>
    <xf numFmtId="9" fontId="1" fillId="0" borderId="0" xfId="0" applyNumberFormat="1" applyFont="1"/>
    <xf numFmtId="0" fontId="0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1388167104111986"/>
                  <c:y val="0.37348862642169728"/>
                </c:manualLayout>
              </c:layout>
              <c:numFmt formatCode="General" sourceLinked="0"/>
            </c:trendlineLbl>
          </c:trendline>
          <c:xVal>
            <c:numRef>
              <c:f>Foglio1!$B$3:$B$8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xVal>
          <c:yVal>
            <c:numRef>
              <c:f>Foglio1!$C$3:$C$8</c:f>
              <c:numCache>
                <c:formatCode>General</c:formatCode>
                <c:ptCount val="6"/>
                <c:pt idx="0">
                  <c:v>128</c:v>
                </c:pt>
                <c:pt idx="1">
                  <c:v>170</c:v>
                </c:pt>
                <c:pt idx="2">
                  <c:v>251</c:v>
                </c:pt>
                <c:pt idx="3">
                  <c:v>363</c:v>
                </c:pt>
                <c:pt idx="4">
                  <c:v>425</c:v>
                </c:pt>
                <c:pt idx="5">
                  <c:v>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A7-4FDF-A484-36DA258D3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2514624"/>
        <c:axId val="-792516256"/>
      </c:scatterChart>
      <c:valAx>
        <c:axId val="-79251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792516256"/>
        <c:crosses val="autoZero"/>
        <c:crossBetween val="midCat"/>
      </c:valAx>
      <c:valAx>
        <c:axId val="-792516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-7925146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Curva di taratura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1.6643843432614401E-2"/>
                  <c:y val="0.25062326820361802"/>
                </c:manualLayout>
              </c:layout>
              <c:numFmt formatCode="General" sourceLinked="0"/>
            </c:trendlineLbl>
          </c:trendline>
          <c:xVal>
            <c:numRef>
              <c:f>'per esame'!$A$3:$A$7</c:f>
              <c:numCache>
                <c:formatCode>General</c:formatCode>
                <c:ptCount val="5"/>
                <c:pt idx="0">
                  <c:v>0.2</c:v>
                </c:pt>
                <c:pt idx="1">
                  <c:v>0.4</c:v>
                </c:pt>
                <c:pt idx="2">
                  <c:v>0.6</c:v>
                </c:pt>
                <c:pt idx="3">
                  <c:v>0.8</c:v>
                </c:pt>
                <c:pt idx="4">
                  <c:v>1</c:v>
                </c:pt>
              </c:numCache>
            </c:numRef>
          </c:xVal>
          <c:yVal>
            <c:numRef>
              <c:f>'per esame'!$C$3:$C$7</c:f>
              <c:numCache>
                <c:formatCode>General</c:formatCode>
                <c:ptCount val="5"/>
                <c:pt idx="0">
                  <c:v>7.400000000000001E-2</c:v>
                </c:pt>
                <c:pt idx="1">
                  <c:v>0.17100000000000001</c:v>
                </c:pt>
                <c:pt idx="2">
                  <c:v>0.28500000000000003</c:v>
                </c:pt>
                <c:pt idx="3">
                  <c:v>0.42399999999999993</c:v>
                </c:pt>
                <c:pt idx="4">
                  <c:v>0.50800000000000001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47-421B-A367-6C0498CDA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2512992"/>
        <c:axId val="-792515712"/>
      </c:scatterChart>
      <c:valAx>
        <c:axId val="-792512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mg zucchero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792515712"/>
        <c:crosses val="autoZero"/>
        <c:crossBetween val="midCat"/>
      </c:valAx>
      <c:valAx>
        <c:axId val="-792515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Abs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792512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0</xdr:row>
      <xdr:rowOff>138112</xdr:rowOff>
    </xdr:from>
    <xdr:to>
      <xdr:col>18</xdr:col>
      <xdr:colOff>0</xdr:colOff>
      <xdr:row>15</xdr:row>
      <xdr:rowOff>23812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7</xdr:row>
      <xdr:rowOff>80962</xdr:rowOff>
    </xdr:from>
    <xdr:to>
      <xdr:col>7</xdr:col>
      <xdr:colOff>361950</xdr:colOff>
      <xdr:row>23</xdr:row>
      <xdr:rowOff>114300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8"/>
  <sheetViews>
    <sheetView workbookViewId="0">
      <selection activeCell="C3" sqref="C3"/>
    </sheetView>
  </sheetViews>
  <sheetFormatPr defaultRowHeight="15" x14ac:dyDescent="0.25"/>
  <cols>
    <col min="2" max="2" width="10.28515625" customWidth="1"/>
  </cols>
  <sheetData>
    <row r="2" spans="2:9" x14ac:dyDescent="0.25">
      <c r="B2" s="1" t="s">
        <v>0</v>
      </c>
      <c r="E2" t="s">
        <v>4</v>
      </c>
    </row>
    <row r="3" spans="2:9" x14ac:dyDescent="0.25">
      <c r="B3">
        <v>0</v>
      </c>
      <c r="C3">
        <v>128</v>
      </c>
      <c r="E3">
        <v>0</v>
      </c>
      <c r="F3">
        <v>128</v>
      </c>
    </row>
    <row r="4" spans="2:9" x14ac:dyDescent="0.25">
      <c r="B4">
        <v>0.2</v>
      </c>
      <c r="C4">
        <v>170</v>
      </c>
      <c r="E4">
        <v>0.2</v>
      </c>
      <c r="F4">
        <v>170</v>
      </c>
    </row>
    <row r="5" spans="2:9" x14ac:dyDescent="0.25">
      <c r="B5">
        <v>0.4</v>
      </c>
      <c r="C5">
        <v>251</v>
      </c>
      <c r="E5">
        <v>0.4</v>
      </c>
      <c r="F5">
        <v>251</v>
      </c>
    </row>
    <row r="6" spans="2:9" x14ac:dyDescent="0.25">
      <c r="B6">
        <v>0.6</v>
      </c>
      <c r="C6">
        <v>363</v>
      </c>
      <c r="E6">
        <v>0.6</v>
      </c>
      <c r="F6">
        <v>363</v>
      </c>
    </row>
    <row r="7" spans="2:9" x14ac:dyDescent="0.25">
      <c r="B7">
        <v>0.8</v>
      </c>
      <c r="C7">
        <v>425</v>
      </c>
      <c r="E7">
        <v>0.8</v>
      </c>
      <c r="F7">
        <v>425</v>
      </c>
    </row>
    <row r="8" spans="2:9" x14ac:dyDescent="0.25">
      <c r="B8">
        <v>1</v>
      </c>
      <c r="C8">
        <v>478</v>
      </c>
      <c r="E8">
        <v>1</v>
      </c>
      <c r="F8">
        <v>478</v>
      </c>
    </row>
    <row r="10" spans="2:9" x14ac:dyDescent="0.25">
      <c r="D10" s="1"/>
      <c r="E10" s="1" t="s">
        <v>4</v>
      </c>
      <c r="F10" s="1" t="s">
        <v>5</v>
      </c>
      <c r="G10" s="1" t="s">
        <v>6</v>
      </c>
      <c r="H10" s="1" t="s">
        <v>7</v>
      </c>
    </row>
    <row r="11" spans="2:9" x14ac:dyDescent="0.25">
      <c r="B11" t="s">
        <v>1</v>
      </c>
      <c r="C11">
        <v>578</v>
      </c>
      <c r="E11">
        <f>((C11-114.86)/375.29)*2</f>
        <v>2.4681712808761223</v>
      </c>
      <c r="F11">
        <f>E11*30</f>
        <v>74.045138426283671</v>
      </c>
      <c r="G11">
        <f>F11/1.22</f>
        <v>60.692736414986619</v>
      </c>
      <c r="H11">
        <f>G11*100/1000</f>
        <v>6.0692736414986621</v>
      </c>
      <c r="I11" s="2">
        <v>0.06</v>
      </c>
    </row>
    <row r="12" spans="2:9" x14ac:dyDescent="0.25">
      <c r="B12" t="s">
        <v>2</v>
      </c>
      <c r="C12">
        <v>273</v>
      </c>
      <c r="E12">
        <f>((C12-114.86)/375.29)*5</f>
        <v>2.1069039942444507</v>
      </c>
      <c r="F12">
        <f>E12*30</f>
        <v>63.207119827333521</v>
      </c>
      <c r="G12">
        <f>F12/1.22</f>
        <v>51.809114612568465</v>
      </c>
      <c r="H12">
        <f>G12*100/1000</f>
        <v>5.1809114612568461</v>
      </c>
      <c r="I12" s="2">
        <v>0.05</v>
      </c>
    </row>
    <row r="16" spans="2:9" x14ac:dyDescent="0.25">
      <c r="D16" s="1" t="s">
        <v>3</v>
      </c>
      <c r="E16" s="1" t="s">
        <v>4</v>
      </c>
      <c r="F16" s="1" t="s">
        <v>5</v>
      </c>
      <c r="G16" s="1" t="s">
        <v>6</v>
      </c>
      <c r="H16" s="1" t="s">
        <v>7</v>
      </c>
    </row>
    <row r="17" spans="2:8" x14ac:dyDescent="0.25">
      <c r="B17" t="s">
        <v>1</v>
      </c>
      <c r="C17">
        <v>578</v>
      </c>
      <c r="D17">
        <f>((C17-114.86)/0.3753)</f>
        <v>1234.0527577937648</v>
      </c>
      <c r="E17">
        <f>D17/500</f>
        <v>2.4681055155875296</v>
      </c>
      <c r="F17">
        <f>E17*30</f>
        <v>74.043165467625883</v>
      </c>
      <c r="G17">
        <f>F17/1.22</f>
        <v>60.691119235758919</v>
      </c>
      <c r="H17">
        <f>G17*100/1000</f>
        <v>6.0691119235758917</v>
      </c>
    </row>
    <row r="18" spans="2:8" x14ac:dyDescent="0.25">
      <c r="B18" t="s">
        <v>2</v>
      </c>
      <c r="C18">
        <v>273</v>
      </c>
      <c r="D18">
        <f>((C18-114.86)/0.3753)</f>
        <v>421.3695710098587</v>
      </c>
      <c r="E18">
        <f>D18/200</f>
        <v>2.1068478550492937</v>
      </c>
      <c r="F18">
        <f>E18*30</f>
        <v>63.205435651478808</v>
      </c>
      <c r="G18">
        <f>F18/1.22</f>
        <v>51.807734140556398</v>
      </c>
      <c r="H18">
        <f>G18*100/1000</f>
        <v>5.1807734140556398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A13" workbookViewId="0">
      <selection activeCell="H31" sqref="H31"/>
    </sheetView>
  </sheetViews>
  <sheetFormatPr defaultRowHeight="15" x14ac:dyDescent="0.25"/>
  <cols>
    <col min="1" max="1" width="13.7109375" customWidth="1"/>
    <col min="2" max="2" width="13.42578125" bestFit="1" customWidth="1"/>
    <col min="3" max="3" width="17.7109375" bestFit="1" customWidth="1"/>
    <col min="4" max="4" width="13.28515625" customWidth="1"/>
    <col min="6" max="6" width="12.85546875" customWidth="1"/>
    <col min="7" max="7" width="12" bestFit="1" customWidth="1"/>
    <col min="8" max="8" width="21" customWidth="1"/>
  </cols>
  <sheetData>
    <row r="1" spans="1:9" x14ac:dyDescent="0.25">
      <c r="A1" s="1" t="s">
        <v>10</v>
      </c>
      <c r="B1" s="1" t="s">
        <v>11</v>
      </c>
      <c r="C1" s="1" t="s">
        <v>12</v>
      </c>
      <c r="E1" s="1"/>
    </row>
    <row r="2" spans="1:9" x14ac:dyDescent="0.25">
      <c r="A2">
        <v>0</v>
      </c>
      <c r="B2">
        <v>0.15</v>
      </c>
    </row>
    <row r="3" spans="1:9" x14ac:dyDescent="0.25">
      <c r="A3">
        <v>0.2</v>
      </c>
      <c r="B3">
        <v>0.224</v>
      </c>
      <c r="C3">
        <f>B3-$B$2</f>
        <v>7.400000000000001E-2</v>
      </c>
    </row>
    <row r="4" spans="1:9" x14ac:dyDescent="0.25">
      <c r="A4">
        <v>0.4</v>
      </c>
      <c r="B4">
        <v>0.32100000000000001</v>
      </c>
      <c r="C4">
        <f>B4-$B$2</f>
        <v>0.17100000000000001</v>
      </c>
    </row>
    <row r="5" spans="1:9" x14ac:dyDescent="0.25">
      <c r="A5">
        <v>0.6</v>
      </c>
      <c r="B5">
        <v>0.435</v>
      </c>
      <c r="C5">
        <f>B5-$B$2</f>
        <v>0.28500000000000003</v>
      </c>
    </row>
    <row r="6" spans="1:9" x14ac:dyDescent="0.25">
      <c r="A6">
        <v>0.8</v>
      </c>
      <c r="B6">
        <v>0.57399999999999995</v>
      </c>
      <c r="C6">
        <f>B6-$B$2</f>
        <v>0.42399999999999993</v>
      </c>
    </row>
    <row r="7" spans="1:9" x14ac:dyDescent="0.25">
      <c r="A7">
        <v>1</v>
      </c>
      <c r="B7">
        <v>0.65800000000000003</v>
      </c>
      <c r="C7">
        <f>B7-$B$2</f>
        <v>0.50800000000000001</v>
      </c>
    </row>
    <row r="10" spans="1:9" x14ac:dyDescent="0.25">
      <c r="I10" s="3"/>
    </row>
    <row r="11" spans="1:9" x14ac:dyDescent="0.25">
      <c r="I11" s="2"/>
    </row>
    <row r="26" spans="1:9" x14ac:dyDescent="0.25">
      <c r="A26" s="1" t="s">
        <v>14</v>
      </c>
      <c r="C26">
        <v>35</v>
      </c>
    </row>
    <row r="27" spans="1:9" x14ac:dyDescent="0.25">
      <c r="A27" s="1" t="s">
        <v>15</v>
      </c>
      <c r="C27">
        <v>1.5</v>
      </c>
    </row>
    <row r="30" spans="1:9" x14ac:dyDescent="0.25">
      <c r="B30" s="1" t="s">
        <v>11</v>
      </c>
      <c r="C30" s="1" t="s">
        <v>13</v>
      </c>
      <c r="D30" s="1" t="s">
        <v>8</v>
      </c>
      <c r="E30" s="1" t="s">
        <v>4</v>
      </c>
      <c r="F30" s="1" t="s">
        <v>9</v>
      </c>
      <c r="G30" s="1" t="s">
        <v>16</v>
      </c>
      <c r="H30" s="1" t="s">
        <v>17</v>
      </c>
      <c r="I30" s="1"/>
    </row>
    <row r="31" spans="1:9" x14ac:dyDescent="0.25">
      <c r="A31" s="1" t="s">
        <v>1</v>
      </c>
      <c r="B31">
        <v>0.57799999999999996</v>
      </c>
      <c r="C31">
        <f>B31-$B$2</f>
        <v>0.42799999999999994</v>
      </c>
      <c r="D31">
        <f>C31/0.3599</f>
        <v>1.1892192275632119</v>
      </c>
      <c r="E31">
        <f>D31/0.5</f>
        <v>2.3784384551264237</v>
      </c>
      <c r="F31">
        <f>E31*$C$26</f>
        <v>83.245345929424829</v>
      </c>
      <c r="G31">
        <f>F31/1000</f>
        <v>8.3245345929424827E-2</v>
      </c>
      <c r="H31" s="1">
        <f>(G31/$C$27)*100</f>
        <v>5.549689728628322</v>
      </c>
    </row>
    <row r="32" spans="1:9" x14ac:dyDescent="0.25">
      <c r="A32" t="s">
        <v>2</v>
      </c>
      <c r="B32">
        <v>0.27300000000000002</v>
      </c>
      <c r="C32">
        <f>B32-$B$2</f>
        <v>0.12300000000000003</v>
      </c>
      <c r="D32">
        <f>C32/0.3599</f>
        <v>0.34176160044456799</v>
      </c>
      <c r="E32">
        <f>D32/0.2</f>
        <v>1.7088080022228398</v>
      </c>
      <c r="F32">
        <f>E32*$C$26</f>
        <v>59.808280077799395</v>
      </c>
      <c r="G32">
        <f>F32/1000</f>
        <v>5.9808280077799397E-2</v>
      </c>
      <c r="H32" s="4">
        <f>(G32/$C$27)*100</f>
        <v>3.9872186718532934</v>
      </c>
    </row>
    <row r="36" spans="5:9" x14ac:dyDescent="0.25">
      <c r="E36" s="1"/>
      <c r="F36" s="1"/>
      <c r="G36" s="1"/>
      <c r="H36" s="1"/>
      <c r="I36" s="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per esame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Alino</cp:lastModifiedBy>
  <dcterms:created xsi:type="dcterms:W3CDTF">2011-11-08T11:40:34Z</dcterms:created>
  <dcterms:modified xsi:type="dcterms:W3CDTF">2017-11-28T13:33:05Z</dcterms:modified>
</cp:coreProperties>
</file>